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tabRatio="881" firstSheet="4" activeTab="14"/>
  </bookViews>
  <sheets>
    <sheet name="Comments " sheetId="1" r:id="rId1"/>
    <sheet name="budget4542.a" sheetId="2" r:id="rId2"/>
    <sheet name="justification4542.b" sheetId="3" r:id="rId3"/>
    <sheet name="pms4542.c" sheetId="4" r:id="rId4"/>
    <sheet name="salary4542.d" sheetId="5" r:id="rId5"/>
    <sheet name="specpr4542.e" sheetId="6" r:id="rId6"/>
    <sheet name="county payroll 4542.e" sheetId="7" r:id="rId7"/>
    <sheet name="consult4542.f" sheetId="8" r:id="rId8"/>
    <sheet name="equip4542.g" sheetId="9" r:id="rId9"/>
    <sheet name="purchcare4542.h" sheetId="10" r:id="rId10"/>
    <sheet name="humsercontr4542.i" sheetId="11" r:id="rId11"/>
    <sheet name="specprojs4542.j" sheetId="12" r:id="rId12"/>
    <sheet name="idc4542k" sheetId="13" r:id="rId13"/>
    <sheet name="BUDGET UPLOAD SHEET4542.l" sheetId="14" r:id="rId14"/>
    <sheet name="grtstatus4542.m " sheetId="15" r:id="rId15"/>
    <sheet name="dhmh440" sheetId="16" r:id="rId16"/>
    <sheet name="dhmh440A" sheetId="17" r:id="rId17"/>
    <sheet name="County Index #" sheetId="18" r:id="rId18"/>
  </sheets>
  <externalReferences>
    <externalReference r:id="rId21"/>
  </externalReferences>
  <definedNames>
    <definedName name="\D" localSheetId="14">'[1]DHMH 440'!#REF!</definedName>
    <definedName name="\D">'[1]DHMH 440'!#REF!</definedName>
    <definedName name="\E" localSheetId="14">'[1]DHMH 440'!#REF!</definedName>
    <definedName name="\E">'[1]DHMH 440'!#REF!</definedName>
    <definedName name="_xlnm.Print_Area" localSheetId="13">'BUDGET UPLOAD SHEET4542.l'!$A$1:$I$105</definedName>
    <definedName name="_xlnm.Print_Area" localSheetId="6">'county payroll 4542.e'!$A$1:$K$45</definedName>
    <definedName name="_xlnm.Print_Area" localSheetId="15">'dhmh440'!$A$1:$I$101</definedName>
    <definedName name="_xlnm.Print_Area" localSheetId="16">'dhmh440A'!$A$1:$C$34</definedName>
    <definedName name="_xlnm.Print_Area" localSheetId="14">'grtstatus4542.m '!$A$1:$L$62</definedName>
    <definedName name="_xlnm.Print_Area" localSheetId="10">'humsercontr4542.i'!$A$1:$E$43</definedName>
    <definedName name="_xlnm.Print_Area" localSheetId="2">'justification4542.b'!$A$1:$L$119</definedName>
    <definedName name="_xlnm.Print_Area" localSheetId="3">'pms4542.c'!$A$1:$C$27</definedName>
    <definedName name="_xlnm.Print_Area" localSheetId="9">'purchcare4542.h'!$A$4:$F$40</definedName>
    <definedName name="_xlnm.Print_Area" localSheetId="4">'salary4542.d'!$B$11:$M$18</definedName>
    <definedName name="_xlnm.Print_Area" localSheetId="5">'specpr4542.e'!$A$1:$H$33</definedName>
    <definedName name="_xlnm.Print_Area" localSheetId="11">'specprojs4542.j'!$A$1:$E$42</definedName>
  </definedNames>
  <calcPr fullCalcOnLoad="1"/>
</workbook>
</file>

<file path=xl/comments15.xml><?xml version="1.0" encoding="utf-8"?>
<comments xmlns="http://schemas.openxmlformats.org/spreadsheetml/2006/main">
  <authors>
    <author>Irma Bevans</author>
  </authors>
  <commentList>
    <comment ref="E21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21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21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If there are more than 4 actions the toatal of 4 through #? should be entered in this cell.</t>
        </r>
      </text>
    </comment>
    <comment ref="E22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22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22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23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23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23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24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24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24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25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25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25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26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26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26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27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27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27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28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28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28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29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29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29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30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30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30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31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31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31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32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32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32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33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33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33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34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34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34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  <comment ref="E35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equal to or greater than Federal grant award begin date.</t>
        </r>
      </text>
    </comment>
    <comment ref="F35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This date must be less than  or equal  to  Federal grant award end date.</t>
        </r>
      </text>
    </comment>
    <comment ref="K35" authorId="0">
      <text>
        <r>
          <rPr>
            <b/>
            <sz val="9"/>
            <rFont val="Tahoma"/>
            <family val="2"/>
          </rPr>
          <t>Irma Bevans:</t>
        </r>
        <r>
          <rPr>
            <sz val="9"/>
            <rFont val="Tahoma"/>
            <family val="2"/>
          </rPr>
          <t xml:space="preserve">
If there are more than 4 actions the toatal of 4 through #? should be entered in this cell.</t>
        </r>
      </text>
    </comment>
  </commentList>
</comments>
</file>

<file path=xl/comments2.xml><?xml version="1.0" encoding="utf-8"?>
<comments xmlns="http://schemas.openxmlformats.org/spreadsheetml/2006/main">
  <authors>
    <author>wilkersonj</author>
  </authors>
  <commentList>
    <comment ref="B20" authorId="0">
      <text>
        <r>
          <t/>
        </r>
      </text>
    </comment>
    <comment ref="B23" authorId="0">
      <text>
        <r>
          <rPr>
            <sz val="12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<sst xmlns="http://schemas.openxmlformats.org/spreadsheetml/2006/main" count="700" uniqueCount="467">
  <si>
    <t xml:space="preserve"> </t>
  </si>
  <si>
    <t>DATE:</t>
  </si>
  <si>
    <t>DESCRIPTION</t>
  </si>
  <si>
    <t>DEPARTMENT OF HEALTH AND MENTAL HYGIENE</t>
  </si>
  <si>
    <t>DHMH</t>
  </si>
  <si>
    <t>TOTAL</t>
  </si>
  <si>
    <t>HOURLY</t>
  </si>
  <si>
    <t>RATE</t>
  </si>
  <si>
    <t>HOURS</t>
  </si>
  <si>
    <t>NAME OF PERSON</t>
  </si>
  <si>
    <t>JOB TITLE OR CLASSIFICATION</t>
  </si>
  <si>
    <t>FILLING POSITION</t>
  </si>
  <si>
    <t>PER WEEK</t>
  </si>
  <si>
    <t>SALARY</t>
  </si>
  <si>
    <t>TOTAL  (MUST EQUAL DHMH AND TOTAL SPECIAL PAYMENTS ON BUDGET PAGE)</t>
  </si>
  <si>
    <t>SCHEDULE OF SALARY COSTS</t>
  </si>
  <si>
    <t>MERIT SYSTEM:</t>
  </si>
  <si>
    <t>GRADE/</t>
  </si>
  <si>
    <t>STEP</t>
  </si>
  <si>
    <t>TOTAL  (MUST EQUAL DHMH AND TOTAL SALARIES ON BUDGET PAGE)</t>
  </si>
  <si>
    <t>PERFORMANCE MEASURE</t>
  </si>
  <si>
    <t>LINE ITEM</t>
  </si>
  <si>
    <t>(1)</t>
  </si>
  <si>
    <t>(2)</t>
  </si>
  <si>
    <t>(3)</t>
  </si>
  <si>
    <t>(4)</t>
  </si>
  <si>
    <t>(5)</t>
  </si>
  <si>
    <t>(6)</t>
  </si>
  <si>
    <t>(7)</t>
  </si>
  <si>
    <t>LINE</t>
  </si>
  <si>
    <t>ITEM</t>
  </si>
  <si>
    <t>FUNDING</t>
  </si>
  <si>
    <t>LOCAL</t>
  </si>
  <si>
    <t>ALL OTHER</t>
  </si>
  <si>
    <t>OTHER</t>
  </si>
  <si>
    <t>REQUEST</t>
  </si>
  <si>
    <t>(COL 4 + COL 5)</t>
  </si>
  <si>
    <t>Postage</t>
  </si>
  <si>
    <t>ESTIMATED PERFORMANCE MEASURES</t>
  </si>
  <si>
    <t xml:space="preserve">DEPARTMENT OF HEALTH AND MENTAL HYGIENE </t>
  </si>
  <si>
    <t>SCHEDULE OF SPECIAL PAYMENTS PAYROLL COSTS</t>
  </si>
  <si>
    <t>NO.</t>
  </si>
  <si>
    <t>Salaries</t>
  </si>
  <si>
    <t>Only</t>
  </si>
  <si>
    <t>HUMAN SERVICE AGREEMENTS</t>
  </si>
  <si>
    <t>ANNUAL REPORT (DHMH 440)</t>
  </si>
  <si>
    <t>SECTION I.</t>
  </si>
  <si>
    <t>SECTION II:</t>
  </si>
  <si>
    <t>SUMMARY OF EXPENDITURES</t>
  </si>
  <si>
    <t>Final Approved</t>
  </si>
  <si>
    <t>Total Program</t>
  </si>
  <si>
    <t>Budget</t>
  </si>
  <si>
    <t>Line Items</t>
  </si>
  <si>
    <t>Actual</t>
  </si>
  <si>
    <t>Variance</t>
  </si>
  <si>
    <t>Under/(Over)</t>
  </si>
  <si>
    <t>Expenditures</t>
  </si>
  <si>
    <t xml:space="preserve">TOTAL DHMH AWARD:                   </t>
  </si>
  <si>
    <t xml:space="preserve">DATE:               </t>
  </si>
  <si>
    <t>SECTION III:</t>
  </si>
  <si>
    <t>SUMMARY OF RECEIPTS</t>
  </si>
  <si>
    <t>Source of Funds</t>
  </si>
  <si>
    <t>Receipts</t>
  </si>
  <si>
    <t>Other State</t>
  </si>
  <si>
    <t>Local Government</t>
  </si>
  <si>
    <t>Direct Federal</t>
  </si>
  <si>
    <t>Fund Raising</t>
  </si>
  <si>
    <t>United Charities</t>
  </si>
  <si>
    <t>Interest</t>
  </si>
  <si>
    <t>Carryover</t>
  </si>
  <si>
    <t>Food Stamps</t>
  </si>
  <si>
    <t>Contingency Fund</t>
  </si>
  <si>
    <t>Other (Specify)</t>
  </si>
  <si>
    <t xml:space="preserve">  -  Client Fees  -</t>
  </si>
  <si>
    <t>Private Pay</t>
  </si>
  <si>
    <t>Medicaid</t>
  </si>
  <si>
    <t>Medicare</t>
  </si>
  <si>
    <t>Insurance</t>
  </si>
  <si>
    <t>SSI</t>
  </si>
  <si>
    <t>Total Receipts</t>
  </si>
  <si>
    <t>Total Expenditures</t>
  </si>
  <si>
    <t>Variance - Under/(Over)</t>
  </si>
  <si>
    <t>SECTION IV:</t>
  </si>
  <si>
    <t>(CSA Only) $ To Contingency Fund</t>
  </si>
  <si>
    <t xml:space="preserve">BY:  </t>
  </si>
  <si>
    <t>SIGNATURE:  (Blue Ink)</t>
  </si>
  <si>
    <t>PERFORMANCE MEASURES REPORT</t>
  </si>
  <si>
    <t>PERFORMANCE</t>
  </si>
  <si>
    <t>MEASURE</t>
  </si>
  <si>
    <t>BUDGET YEAR</t>
  </si>
  <si>
    <t>ESTIMATE</t>
  </si>
  <si>
    <t>FINAL FY</t>
  </si>
  <si>
    <t>COUNT</t>
  </si>
  <si>
    <t>0111</t>
  </si>
  <si>
    <t>FICA</t>
  </si>
  <si>
    <t>Retirement</t>
  </si>
  <si>
    <t>Def Compensation</t>
  </si>
  <si>
    <t>Indirect Costs</t>
  </si>
  <si>
    <t>Health Insurance</t>
  </si>
  <si>
    <t>Retiree Health Insurance</t>
  </si>
  <si>
    <t>Unemployment Insurance</t>
  </si>
  <si>
    <t>Workmen's Compensation</t>
  </si>
  <si>
    <t>In-state Travel</t>
  </si>
  <si>
    <t>Stipend/Tuition</t>
  </si>
  <si>
    <t>Out-of-State Travel</t>
  </si>
  <si>
    <t>Advertising</t>
  </si>
  <si>
    <t>Personnel Investigations</t>
  </si>
  <si>
    <t xml:space="preserve">Equipment Service </t>
  </si>
  <si>
    <t>Software</t>
  </si>
  <si>
    <t>Software Maintenance</t>
  </si>
  <si>
    <t>Housekeeping</t>
  </si>
  <si>
    <t>Educational Supplies</t>
  </si>
  <si>
    <t>Office Supplies</t>
  </si>
  <si>
    <t>Dues &amp; Memberships</t>
  </si>
  <si>
    <t>Subscriptions</t>
  </si>
  <si>
    <t>0121</t>
  </si>
  <si>
    <t>0131</t>
  </si>
  <si>
    <t>0141</t>
  </si>
  <si>
    <t>0142</t>
  </si>
  <si>
    <t>0161</t>
  </si>
  <si>
    <t>0162</t>
  </si>
  <si>
    <t>0139</t>
  </si>
  <si>
    <t>0280</t>
  </si>
  <si>
    <t>0291</t>
  </si>
  <si>
    <t>0292</t>
  </si>
  <si>
    <t>0299</t>
  </si>
  <si>
    <t>0301</t>
  </si>
  <si>
    <t>0405</t>
  </si>
  <si>
    <t>0409</t>
  </si>
  <si>
    <t>0415</t>
  </si>
  <si>
    <t>0420</t>
  </si>
  <si>
    <t>Training</t>
  </si>
  <si>
    <t>0615</t>
  </si>
  <si>
    <t>0801</t>
  </si>
  <si>
    <t>0812</t>
  </si>
  <si>
    <t>0835</t>
  </si>
  <si>
    <t>0838</t>
  </si>
  <si>
    <t>0839</t>
  </si>
  <si>
    <t>0854</t>
  </si>
  <si>
    <t>0919</t>
  </si>
  <si>
    <t>0957</t>
  </si>
  <si>
    <t>0965</t>
  </si>
  <si>
    <t>1060</t>
  </si>
  <si>
    <t>1193</t>
  </si>
  <si>
    <t>1331</t>
  </si>
  <si>
    <t>1332</t>
  </si>
  <si>
    <t>1334</t>
  </si>
  <si>
    <t>0171</t>
  </si>
  <si>
    <t>0182</t>
  </si>
  <si>
    <t>Overtime Earnings</t>
  </si>
  <si>
    <t>Adjustments</t>
  </si>
  <si>
    <t>0873</t>
  </si>
  <si>
    <t>Printing</t>
  </si>
  <si>
    <t xml:space="preserve">(COL 3 + COL 6 + </t>
  </si>
  <si>
    <t>0604</t>
  </si>
  <si>
    <t>Electricity</t>
  </si>
  <si>
    <t>0613</t>
  </si>
  <si>
    <t>Water</t>
  </si>
  <si>
    <t>0701</t>
  </si>
  <si>
    <t>Gas and Oil</t>
  </si>
  <si>
    <t>Insurance &amp; Title</t>
  </si>
  <si>
    <t>0703</t>
  </si>
  <si>
    <t>0705</t>
  </si>
  <si>
    <t>Vehicle Maintenance &amp; Repair</t>
  </si>
  <si>
    <t>0869</t>
  </si>
  <si>
    <t>Photography (Commercial)</t>
  </si>
  <si>
    <t>0885</t>
  </si>
  <si>
    <t>0909</t>
  </si>
  <si>
    <t>Trash Disposal</t>
  </si>
  <si>
    <t>Cleaning Supplies</t>
  </si>
  <si>
    <t>0924</t>
  </si>
  <si>
    <t>Food</t>
  </si>
  <si>
    <t>ANNUAL REPORT (DHMH 440A)</t>
  </si>
  <si>
    <t>Special Payments Payroll</t>
  </si>
  <si>
    <t>Rent</t>
  </si>
  <si>
    <t>Utilities - Combined</t>
  </si>
  <si>
    <t>1336</t>
  </si>
  <si>
    <t>0853</t>
  </si>
  <si>
    <t>Maintenance</t>
  </si>
  <si>
    <t>0899</t>
  </si>
  <si>
    <t>Purchase of Care</t>
  </si>
  <si>
    <t>0881</t>
  </si>
  <si>
    <t>0181</t>
  </si>
  <si>
    <t>1192</t>
  </si>
  <si>
    <t>Medical Equipment</t>
  </si>
  <si>
    <t>Computer Equipment</t>
  </si>
  <si>
    <t xml:space="preserve">Office Equipment </t>
  </si>
  <si>
    <t xml:space="preserve">PROJECT TITLE:                           </t>
  </si>
  <si>
    <t xml:space="preserve">FUNDING ADMINISTRATION:        </t>
  </si>
  <si>
    <t>ADDRESS:</t>
  </si>
  <si>
    <t>CITY, STATE, ZIPCODE:</t>
  </si>
  <si>
    <t>TELEPHONE #:</t>
  </si>
  <si>
    <t>CONTACT PERSON:</t>
  </si>
  <si>
    <t xml:space="preserve">AWARD PERIOD:                            </t>
  </si>
  <si>
    <t xml:space="preserve">FISCAL YEAR:                                </t>
  </si>
  <si>
    <t>FEDERAL I.D. #:</t>
  </si>
  <si>
    <t>INDEX:</t>
  </si>
  <si>
    <t xml:space="preserve">BUDGET MODIFICATION, SUPPLEMENT,  OR REDUCTION </t>
  </si>
  <si>
    <t>SCHEDULE OF CONSULTANT COSTS</t>
  </si>
  <si>
    <t>FUNDED</t>
  </si>
  <si>
    <t>NAME OF CONSULTANT</t>
  </si>
  <si>
    <t>PROFESSIONAL AREA</t>
  </si>
  <si>
    <t>COST</t>
  </si>
  <si>
    <t xml:space="preserve">SCHEDULE OF EQUIPMENT COSTS        </t>
  </si>
  <si>
    <t>NEW OR</t>
  </si>
  <si>
    <t>REPLACEMENT</t>
  </si>
  <si>
    <t>PERFORMANCE MEASURES</t>
  </si>
  <si>
    <t>NUMBER OF UNITS PURCHASED</t>
  </si>
  <si>
    <t>TYPE OF SERVICE</t>
  </si>
  <si>
    <t>VENDOR NAME</t>
  </si>
  <si>
    <t>(E.G. HOURS, VISITS, ETC)</t>
  </si>
  <si>
    <t>INDIRECT COST CALCULATION FORM</t>
  </si>
  <si>
    <t xml:space="preserve">of shared costs cannot be made.  Examples of indirect costs are the administrator's and health officer's </t>
  </si>
  <si>
    <t>time.  Direct administrative supervision of a project is not an indirect cost.</t>
  </si>
  <si>
    <t xml:space="preserve">The indirect cost rate may not be applied to personnel costs that would normally be allocated as indirect </t>
  </si>
  <si>
    <t>costs but are identified as direct costs in a project.  DHMH will not pay for indirect costs twice.</t>
  </si>
  <si>
    <t xml:space="preserve">           * SPECIAL NOTES - WIC PROGRAM ONLY</t>
  </si>
  <si>
    <t>In order to allow for the proper review of your request, please provide below the methodology used in</t>
  </si>
  <si>
    <t xml:space="preserve">LOCAL HEALTH DEPT:  </t>
  </si>
  <si>
    <t>PCA</t>
  </si>
  <si>
    <t>1600</t>
  </si>
  <si>
    <t>1603</t>
  </si>
  <si>
    <t>1607</t>
  </si>
  <si>
    <t>Interest Income</t>
  </si>
  <si>
    <t>Self-Pay Collections</t>
  </si>
  <si>
    <t>Medicaid Collections</t>
  </si>
  <si>
    <t>CHANGES (+ OR -)</t>
  </si>
  <si>
    <t>0856</t>
  </si>
  <si>
    <t>DHMH BUDGET</t>
  </si>
  <si>
    <t>LOCAL BUDGET</t>
  </si>
  <si>
    <t>OTHER BUDGET</t>
  </si>
  <si>
    <t>or REDUCTION</t>
  </si>
  <si>
    <t>CHANGE # 2</t>
  </si>
  <si>
    <t>INDIRECT COST RATE</t>
  </si>
  <si>
    <t>CHANGE # 1</t>
  </si>
  <si>
    <t xml:space="preserve">DHMH </t>
  </si>
  <si>
    <t>LIST BELOW EACH EQUIPMENT ITEM COSTING OVER $500</t>
  </si>
  <si>
    <t xml:space="preserve">TOTAL </t>
  </si>
  <si>
    <t>METHOD USING TOTAL DIRECT COSTS</t>
  </si>
  <si>
    <t>TOTAL  (MUST EQUAL DHMH AND TOTAL HUMAN SERVICE CONTRACT COSTS ON BUDGET PAGE)</t>
  </si>
  <si>
    <t>Administration:</t>
  </si>
  <si>
    <t>Project Title:</t>
  </si>
  <si>
    <t>Conditions of Award/Comments:</t>
  </si>
  <si>
    <t xml:space="preserve">Contact Person/Phone Number:  </t>
  </si>
  <si>
    <t xml:space="preserve"> 1.  Supplement - Attach Copy</t>
  </si>
  <si>
    <t xml:space="preserve"> 2.  Reduction - Attach Copy</t>
  </si>
  <si>
    <t xml:space="preserve"> 3.  Budget Modification - Attach Copy</t>
  </si>
  <si>
    <t xml:space="preserve"> 4.  New Grant - Attach Copy</t>
  </si>
  <si>
    <t xml:space="preserve"> 5.  Delete Grant</t>
  </si>
  <si>
    <t xml:space="preserve"> 6.  Correct Error</t>
  </si>
  <si>
    <t xml:space="preserve"> 7.  Budget Attached</t>
  </si>
  <si>
    <t>Fiscal Year:</t>
  </si>
  <si>
    <t>0896</t>
  </si>
  <si>
    <t>Human Service Contracts</t>
  </si>
  <si>
    <t xml:space="preserve">NOTE:  Fixed Price &amp; Unit Price Contracts -  The funding administration's attestation relating to the documentation of the performance of a comprehensive </t>
  </si>
  <si>
    <t>TOTAL  (MUST EQUAL DHMH AND TOTAL SPECIAL PROJECT COSTS ON BUDGET PAGE)</t>
  </si>
  <si>
    <t>TOTAL  (MUST EQUAL TOTAL OF OBJECT .02, EXCLUDING LINE ITEMS 280, 289, 291 &amp; 292)</t>
  </si>
  <si>
    <t>TOTAL  (MUST EQUAL DHMH AND TOTAL PURCHASE OF CARE SERVICES COSTS ON BUDGET PAGE)</t>
  </si>
  <si>
    <t>Revised Award</t>
  </si>
  <si>
    <t>Authorized By (Name/Title):</t>
  </si>
  <si>
    <t>TOTAL DIRECT</t>
  </si>
  <si>
    <t>FUNDED BY DHMH AND COLLECTIONS ONLY</t>
  </si>
  <si>
    <t>COST FUNDED BY</t>
  </si>
  <si>
    <t>BY DHMH FUNDS</t>
  </si>
  <si>
    <t>&amp; COLLECTIONS</t>
  </si>
  <si>
    <t>ORIGINAL</t>
  </si>
  <si>
    <t>INDIRECT COST AMOUNT</t>
  </si>
  <si>
    <t>AMOUNT-INDIRECT COST BASIS</t>
  </si>
  <si>
    <t>COL 11)</t>
  </si>
  <si>
    <t xml:space="preserve">TOTAL OF </t>
  </si>
  <si>
    <t>MODIFICATIONS,</t>
  </si>
  <si>
    <t xml:space="preserve">(Col 8 + Col 9+ </t>
  </si>
  <si>
    <t>Col 10)</t>
  </si>
  <si>
    <t xml:space="preserve">                                NOTE:  THIS FORM NOT TO BE USED FOR COST REIMBURSEMENT CONTRACTS</t>
  </si>
  <si>
    <t>NOTE:  THIS FORM ONLY TO BE USED FOR COST REIMBURSEMENT CONTRACTS.</t>
  </si>
  <si>
    <t xml:space="preserve">Total </t>
  </si>
  <si>
    <t>TYPE OF</t>
  </si>
  <si>
    <t>SERVICE</t>
  </si>
  <si>
    <t>(MUST EQUAL DHMH AND TOTAL OF ALL EQUIPMENT COSTS,</t>
  </si>
  <si>
    <t xml:space="preserve">    i.e., OBJECTS 10 and 11,  ON BUDGET PAGE)</t>
  </si>
  <si>
    <t>ESTIMATE FOR AWARD PERIOD</t>
  </si>
  <si>
    <t>DHMH Funds</t>
  </si>
  <si>
    <t>Local Funds</t>
  </si>
  <si>
    <t>Other Funds</t>
  </si>
  <si>
    <t>Total</t>
  </si>
  <si>
    <t>Mod/Supp/(Red)</t>
  </si>
  <si>
    <t>Direct Costs Net of Collections</t>
  </si>
  <si>
    <t>Total Costs Net of Collections</t>
  </si>
  <si>
    <t>DHMH Funding</t>
  </si>
  <si>
    <t>All Other Funding</t>
  </si>
  <si>
    <t>Local Funding</t>
  </si>
  <si>
    <t>Current Budget</t>
  </si>
  <si>
    <t>1612</t>
  </si>
  <si>
    <t>County Contribution</t>
  </si>
  <si>
    <t>COUNTY PCA:</t>
  </si>
  <si>
    <t>Medical Supplies</t>
  </si>
  <si>
    <t>CHANGE</t>
  </si>
  <si>
    <t>JUSTIFICATION FOR CHANGE</t>
  </si>
  <si>
    <t>Changes to each line item should be listed below.   Specify type of funding affected by the change (DHMH, Local, or</t>
  </si>
  <si>
    <t>Other) and jusitification for the change.  Please note that justification is required if there is a change in fee collections.</t>
  </si>
  <si>
    <t>PROGRAM</t>
  </si>
  <si>
    <t>BUDGET</t>
  </si>
  <si>
    <t>OTHER DIRECT FUNDING</t>
  </si>
  <si>
    <t>MOD., SUPP</t>
  </si>
  <si>
    <t>SUPPLEMENTS</t>
  </si>
  <si>
    <t>OR REDUCTIONS</t>
  </si>
  <si>
    <t>Total Changes</t>
  </si>
  <si>
    <t>Total on Budget Page</t>
  </si>
  <si>
    <t>Formula Check (Should equal zero)</t>
  </si>
  <si>
    <t xml:space="preserve">MISCELLANEOUS ITEMS COSTING UNDER $500 EACH </t>
  </si>
  <si>
    <t>TOTAL (All Items)</t>
  </si>
  <si>
    <t>PURCHASE OF CARE SERVICES (Line Item 0881)</t>
  </si>
  <si>
    <t xml:space="preserve">CONTRACT TYPE  </t>
  </si>
  <si>
    <t>(Indicate fixed price or</t>
  </si>
  <si>
    <t>unit price contract)</t>
  </si>
  <si>
    <t xml:space="preserve">             review of the subprovider's budget is NOT required for these contract types.</t>
  </si>
  <si>
    <t>HUMAN SERVICE CONTRACTS (Line Item 0896)</t>
  </si>
  <si>
    <t>DETAIL OF SPECIAL PROJECTS (Line Item 0899)</t>
  </si>
  <si>
    <t>MODIFICATION:                 #</t>
  </si>
  <si>
    <t>SUPPLEMENT:                   #</t>
  </si>
  <si>
    <t>REDUCTION:                       #</t>
  </si>
  <si>
    <t>LOCAL HEALTH DEPARTMENT BUDGET PACKAGE</t>
  </si>
  <si>
    <t>Additional Assistance</t>
  </si>
  <si>
    <t>Indirect Cost</t>
  </si>
  <si>
    <t>Type of Action:</t>
  </si>
  <si>
    <t>FILE NAME:  (see instructions)</t>
  </si>
  <si>
    <t>(FY-County-CountyPCA-Grant#-)</t>
  </si>
  <si>
    <t>THIS WORKSHEET TO BE UPLOADED</t>
  </si>
  <si>
    <t>X</t>
  </si>
  <si>
    <t>TCCODE</t>
  </si>
  <si>
    <t>INDEX</t>
  </si>
  <si>
    <t>X234567890123456789012345678901234567890123456789012345678901234567890123456789</t>
  </si>
  <si>
    <t>Comments/Problems/Issues:</t>
  </si>
  <si>
    <t>Name</t>
  </si>
  <si>
    <t>CFDA #</t>
  </si>
  <si>
    <t>PROGRAM BUDGET (4542A)</t>
  </si>
  <si>
    <t>COMMENTS REGARDING THE BUDGET PACKAGE and GENERAL PROCESS</t>
  </si>
  <si>
    <r>
      <t xml:space="preserve">Please list below any comments or problems regarding completion of these forms or with the process in general.  </t>
    </r>
    <r>
      <rPr>
        <b/>
        <sz val="12"/>
        <rFont val="Arial"/>
        <family val="2"/>
      </rPr>
      <t>Your feedback is important to this process</t>
    </r>
    <r>
      <rPr>
        <sz val="12"/>
        <rFont val="Arial"/>
        <family val="0"/>
      </rPr>
      <t>.  Please place a blank row between each entry.</t>
    </r>
  </si>
  <si>
    <t xml:space="preserve"> 8.  Grant Status Sheet Previously Submitted w/o Budget</t>
  </si>
  <si>
    <t>GRANT STATUS SHEET FOR LOCAL HEALTH DEPARTMENTS</t>
  </si>
  <si>
    <t>0803</t>
  </si>
  <si>
    <t>0953</t>
  </si>
  <si>
    <t>Medicine, Drugs &amp; Chemicals</t>
  </si>
  <si>
    <t>0860</t>
  </si>
  <si>
    <t>Laboratory Services</t>
  </si>
  <si>
    <t>1073</t>
  </si>
  <si>
    <t>1180</t>
  </si>
  <si>
    <t>Personal Computer Equipment</t>
  </si>
  <si>
    <t>1602</t>
  </si>
  <si>
    <t>Bad Debt Collections</t>
  </si>
  <si>
    <t>1606</t>
  </si>
  <si>
    <t>Medicare Collections</t>
  </si>
  <si>
    <t>Other Collections</t>
  </si>
  <si>
    <t>1608</t>
  </si>
  <si>
    <t xml:space="preserve">Fixed &amp; Unit Price Contracts </t>
  </si>
  <si>
    <t xml:space="preserve">NOTE:  List only health related </t>
  </si>
  <si>
    <t xml:space="preserve"> with organizations on this Schedule</t>
  </si>
  <si>
    <t>VENDOR (Organization) NAME</t>
  </si>
  <si>
    <t xml:space="preserve">Cost Reimbursement Contracts </t>
  </si>
  <si>
    <t>individual or organization on this Schedule</t>
  </si>
  <si>
    <t>(individual or organization)</t>
  </si>
  <si>
    <t xml:space="preserve"> Cost Reimbursement Contracts with an</t>
  </si>
  <si>
    <t xml:space="preserve">NOTE:  List only NON-health related </t>
  </si>
  <si>
    <t>A</t>
  </si>
  <si>
    <t>L</t>
  </si>
  <si>
    <t>County LHD</t>
  </si>
  <si>
    <t>Allegany</t>
  </si>
  <si>
    <t>Howard</t>
  </si>
  <si>
    <t>Wicomico</t>
  </si>
  <si>
    <t>Prince George's</t>
  </si>
  <si>
    <t>Montgomery</t>
  </si>
  <si>
    <t xml:space="preserve">Frederick </t>
  </si>
  <si>
    <t>Washington</t>
  </si>
  <si>
    <t>Charles</t>
  </si>
  <si>
    <t>Caroline</t>
  </si>
  <si>
    <t>Kent</t>
  </si>
  <si>
    <t>Cecil</t>
  </si>
  <si>
    <t>Harford</t>
  </si>
  <si>
    <t>Somerset</t>
  </si>
  <si>
    <t>Garrett</t>
  </si>
  <si>
    <t xml:space="preserve">St. Mary's </t>
  </si>
  <si>
    <t>Calvert</t>
  </si>
  <si>
    <t>Worcester</t>
  </si>
  <si>
    <t>Baltimore County</t>
  </si>
  <si>
    <t>Baltimore City</t>
  </si>
  <si>
    <t>Anne Arundel</t>
  </si>
  <si>
    <t>Queen Annne's</t>
  </si>
  <si>
    <t>Talbot</t>
  </si>
  <si>
    <t>Carroll</t>
  </si>
  <si>
    <t>Dorchester</t>
  </si>
  <si>
    <t>County Index #</t>
  </si>
  <si>
    <t>Indirect costs (IDC) are those shared by two or more separately funded projects for which a definite allocation</t>
  </si>
  <si>
    <t xml:space="preserve">NOTE:  The County Index number is to be entered in </t>
  </si>
  <si>
    <t>cell D14 on the Program Budget Page 4542A.</t>
  </si>
  <si>
    <t>DHMH Program Approval</t>
  </si>
  <si>
    <t>determining your indirect cost .  The calculation of IDC must be shown below.</t>
  </si>
  <si>
    <t>LINE ITEM CHANGES AND JUSTIFICATION 4542 B</t>
  </si>
  <si>
    <t>Base Award</t>
  </si>
  <si>
    <t>COUNTY</t>
  </si>
  <si>
    <t>Other Supplies</t>
  </si>
  <si>
    <t>0201</t>
  </si>
  <si>
    <t>Consultants</t>
  </si>
  <si>
    <t>Client Transportation</t>
  </si>
  <si>
    <t>Repair &amp; Maintenance</t>
  </si>
  <si>
    <t>0986</t>
  </si>
  <si>
    <t>Group by Level of Care</t>
  </si>
  <si>
    <t>CLASSIFICATION</t>
  </si>
  <si>
    <t>FTE</t>
  </si>
  <si>
    <t>List Administrative staff as a</t>
  </si>
  <si>
    <t>PIN #</t>
  </si>
  <si>
    <t>HEALTH</t>
  </si>
  <si>
    <t>separate group</t>
  </si>
  <si>
    <t>LICENSURE</t>
  </si>
  <si>
    <t>%</t>
  </si>
  <si>
    <t>INSUR.</t>
  </si>
  <si>
    <t xml:space="preserve">  * Preceed the name with an asterisk for any position funded in another ADAA grant.</t>
  </si>
  <si>
    <t xml:space="preserve"> **Type of Service: Designate Adolescent, Adult, Men Specific Adult, Woman Specific Adult, Co-Occurring, Criminal Justice, Homeless, or Women and Children</t>
  </si>
  <si>
    <t xml:space="preserve">  * Preceed the name with a plus sign for any position split between multiple levels of care within one ADAA grant.</t>
  </si>
  <si>
    <t>SCHEDULE OF COUNTY PAYROLL COSTS</t>
  </si>
  <si>
    <t xml:space="preserve">AWARD NUMBER:                          </t>
  </si>
  <si>
    <t>DHMH STATE PAID EXPENDITURES</t>
  </si>
  <si>
    <t>DGLHA Use</t>
  </si>
  <si>
    <t>RECONCILIATION (DGLHA Use Only)</t>
  </si>
  <si>
    <t>DGLHA Action:</t>
  </si>
  <si>
    <t>DHMH 440 (Rev. FEBRUARY 2012)</t>
  </si>
  <si>
    <t>(DHMH salary4542D, February 2012)</t>
  </si>
  <si>
    <t>(DHMH justification4542B, February 2012)</t>
  </si>
  <si>
    <t>DHMH 440A (February 2012)</t>
  </si>
  <si>
    <t>DHMH idc4542 K, February 2012</t>
  </si>
  <si>
    <t>DHMH specprojs4542J, February 2012</t>
  </si>
  <si>
    <t>DHMH humsercontr4542I, February 2012</t>
  </si>
  <si>
    <t>DHMH purchcare4542H, February 2012</t>
  </si>
  <si>
    <t>DHMH equip4542G, February 2012</t>
  </si>
  <si>
    <t>DHMH consult4542F, February 2012</t>
  </si>
  <si>
    <t>DHMH specpr4542E, February 2012</t>
  </si>
  <si>
    <t>(DHMH pms4542C, February 2012)</t>
  </si>
  <si>
    <t>Date Received (DGLHA use only):</t>
  </si>
  <si>
    <t>NOTE:  THIS SHEET FOR USE OF FUNDING ADMINISTRATION  &amp; DGLHA STAFF ONLY</t>
  </si>
  <si>
    <t>Date to DGLHA:</t>
  </si>
  <si>
    <t>Division of Grants &amp; Local health Accounting</t>
  </si>
  <si>
    <t>DGLHA Approval</t>
  </si>
  <si>
    <t>&lt; DGLHA Log In ID</t>
  </si>
  <si>
    <t>`</t>
  </si>
  <si>
    <t>0304</t>
  </si>
  <si>
    <t>Cellular Telephone</t>
  </si>
  <si>
    <t xml:space="preserve">Contractual Ser-Salaries &amp; Fringe </t>
  </si>
  <si>
    <t>0816</t>
  </si>
  <si>
    <t>Language</t>
  </si>
  <si>
    <t>0834</t>
  </si>
  <si>
    <t>Special Projects-Client Transport</t>
  </si>
  <si>
    <t xml:space="preserve"> COUNTY PCA</t>
  </si>
  <si>
    <t>PROGRAM ADMIN. PCA</t>
  </si>
  <si>
    <t>Federal Fund Tracking #</t>
  </si>
  <si>
    <t>Authorized Federal Award Start Date</t>
  </si>
  <si>
    <t>Authorized Federal Award End Date</t>
  </si>
  <si>
    <t>#1 Supp/(Red)</t>
  </si>
  <si>
    <t xml:space="preserve"> #2 Supp/(Red)</t>
  </si>
  <si>
    <t>#3 Supp/(Red)</t>
  </si>
  <si>
    <t>#4 Supp/(Red)</t>
  </si>
  <si>
    <t>DHMH grtstatus4542M,  April 2016</t>
  </si>
  <si>
    <t>The table below must reflect award information provided on initial UFD and all subsequent budget actions (i.e. supplements, reductions, corrections).</t>
  </si>
  <si>
    <t>1) Due to federal regulations, Indirect Cost is limited to 20 percent (20%) of expended salaries and special payments payroll, not including fringe benefits.</t>
  </si>
  <si>
    <t>Cost Reimbursement Contracts -  The funding administration's attestation via writtem documentation that a  comprehensive  review of the budgets for the vendor(s) listed above is required for this type of human service contract and must be maintained for audit purposes.</t>
  </si>
  <si>
    <t xml:space="preserve">DATE SUBMITTED:     </t>
  </si>
  <si>
    <t xml:space="preserve">ORIGINAL BUDG. (Y/N):     </t>
  </si>
  <si>
    <t>0833</t>
  </si>
  <si>
    <t>Photocopy Rental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</si>
</sst>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_);\(#,##0.0\)"/>
    <numFmt numFmtId="167" formatCode="0.00_);\(0.00\)"/>
    <numFmt numFmtId="168" formatCode="0_);\(0\)"/>
    <numFmt numFmtId="169" formatCode="0;[Red]0"/>
    <numFmt numFmtId="170" formatCode="&quot;$&quot;#,##0"/>
    <numFmt numFmtId="171" formatCode="#,##0.0000000"/>
    <numFmt numFmtId="172" formatCode="#,##0.0000000000_);[Red]\(#,##0.0000000000\)"/>
    <numFmt numFmtId="173" formatCode="&quot;$&quot;#,##0.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_);[Red]\(0\)"/>
    <numFmt numFmtId="178" formatCode="&quot;$&quot;#,##0.0_);\(&quot;$&quot;#,##0.0\)"/>
    <numFmt numFmtId="179" formatCode=";;;"/>
    <numFmt numFmtId="180" formatCode="mm/dd/yy"/>
    <numFmt numFmtId="181" formatCode="#,##0.000_);\(#,##0.000\)"/>
    <numFmt numFmtId="182" formatCode="0000"/>
    <numFmt numFmtId="183" formatCode="#,##0.000"/>
    <numFmt numFmtId="184" formatCode="#,##0.0000_);\(#,##0.0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(* #,##0.0000_);_(* \(#,##0.0000\);_(* &quot;-&quot;????_);_(@_)"/>
    <numFmt numFmtId="189" formatCode="[$-409]dddd\,\ mmmm\ dd\,\ yyyy"/>
    <numFmt numFmtId="190" formatCode="[$-409]h:mm:ss\ AM/PM"/>
    <numFmt numFmtId="191" formatCode="0.000000"/>
    <numFmt numFmtId="192" formatCode="0.0000000"/>
    <numFmt numFmtId="193" formatCode="0.00000000"/>
    <numFmt numFmtId="194" formatCode="0.00000"/>
    <numFmt numFmtId="195" formatCode="0.0000"/>
    <numFmt numFmtId="196" formatCode="0.000"/>
  </numFmts>
  <fonts count="79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7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u val="single"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4"/>
      <color indexed="8"/>
      <name val="Arial"/>
      <family val="2"/>
    </font>
    <font>
      <b/>
      <sz val="10"/>
      <color indexed="56"/>
      <name val="Arial"/>
      <family val="2"/>
    </font>
    <font>
      <u val="single"/>
      <sz val="12"/>
      <color indexed="12"/>
      <name val="Arial"/>
      <family val="2"/>
    </font>
    <font>
      <u val="single"/>
      <sz val="7.2"/>
      <color indexed="36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7"/>
      <name val="Arial"/>
      <family val="2"/>
    </font>
    <font>
      <sz val="12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Courier New"/>
      <family val="3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double"/>
      <top style="double"/>
      <bottom>
        <color indexed="63"/>
      </bottom>
    </border>
    <border>
      <left style="medium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 style="double"/>
      <bottom style="thin">
        <color indexed="8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/>
      <right style="medium">
        <color indexed="8"/>
      </right>
      <top>
        <color indexed="63"/>
      </top>
      <bottom style="double"/>
    </border>
    <border>
      <left style="double"/>
      <right style="medium">
        <color indexed="8"/>
      </right>
      <top>
        <color indexed="63"/>
      </top>
      <bottom>
        <color indexed="63"/>
      </bottom>
    </border>
    <border>
      <left style="double"/>
      <right style="medium">
        <color indexed="8"/>
      </right>
      <top>
        <color indexed="63"/>
      </top>
      <bottom style="double"/>
    </border>
    <border>
      <left style="thin"/>
      <right style="double">
        <color indexed="8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double"/>
      <bottom style="medium">
        <color indexed="8"/>
      </bottom>
    </border>
    <border>
      <left>
        <color indexed="63"/>
      </left>
      <right>
        <color indexed="63"/>
      </right>
      <top style="double"/>
      <bottom style="medium">
        <color indexed="8"/>
      </bottom>
    </border>
    <border>
      <left>
        <color indexed="63"/>
      </left>
      <right style="medium"/>
      <top style="double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0" fontId="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0" fontId="1" fillId="0" borderId="24" xfId="0" applyNumberFormat="1" applyFont="1" applyBorder="1" applyAlignment="1">
      <alignment/>
    </xf>
    <xf numFmtId="40" fontId="4" fillId="0" borderId="25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40" fontId="1" fillId="0" borderId="26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37" fontId="0" fillId="0" borderId="0" xfId="0" applyNumberFormat="1" applyAlignment="1" applyProtection="1">
      <alignment/>
      <protection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3" borderId="0" xfId="0" applyFont="1" applyFill="1" applyAlignment="1" applyProtection="1">
      <alignment/>
      <protection/>
    </xf>
    <xf numFmtId="0" fontId="0" fillId="0" borderId="31" xfId="0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37" fontId="11" fillId="33" borderId="24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34" borderId="32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1" fillId="34" borderId="0" xfId="0" applyFont="1" applyFill="1" applyAlignment="1">
      <alignment/>
    </xf>
    <xf numFmtId="0" fontId="5" fillId="0" borderId="0" xfId="0" applyFont="1" applyAlignment="1">
      <alignment horizontal="left"/>
    </xf>
    <xf numFmtId="0" fontId="11" fillId="34" borderId="0" xfId="0" applyFont="1" applyFill="1" applyAlignment="1" applyProtection="1">
      <alignment/>
      <protection/>
    </xf>
    <xf numFmtId="0" fontId="17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4" borderId="24" xfId="0" applyFont="1" applyFill="1" applyBorder="1" applyAlignment="1">
      <alignment/>
    </xf>
    <xf numFmtId="0" fontId="9" fillId="34" borderId="35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1" fillId="34" borderId="35" xfId="0" applyFont="1" applyFill="1" applyBorder="1" applyAlignment="1">
      <alignment/>
    </xf>
    <xf numFmtId="0" fontId="11" fillId="34" borderId="35" xfId="0" applyFont="1" applyFill="1" applyBorder="1" applyAlignment="1">
      <alignment horizontal="left"/>
    </xf>
    <xf numFmtId="39" fontId="13" fillId="34" borderId="3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32" xfId="0" applyFont="1" applyFill="1" applyBorder="1" applyAlignment="1">
      <alignment/>
    </xf>
    <xf numFmtId="0" fontId="21" fillId="34" borderId="32" xfId="0" applyFont="1" applyFill="1" applyBorder="1" applyAlignment="1">
      <alignment/>
    </xf>
    <xf numFmtId="0" fontId="21" fillId="0" borderId="0" xfId="0" applyFont="1" applyAlignment="1">
      <alignment/>
    </xf>
    <xf numFmtId="0" fontId="17" fillId="33" borderId="0" xfId="0" applyFont="1" applyFill="1" applyAlignment="1">
      <alignment/>
    </xf>
    <xf numFmtId="0" fontId="11" fillId="33" borderId="37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168" fontId="14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9" xfId="0" applyFont="1" applyFill="1" applyBorder="1" applyAlignment="1" quotePrefix="1">
      <alignment/>
    </xf>
    <xf numFmtId="37" fontId="9" fillId="33" borderId="0" xfId="0" applyNumberFormat="1" applyFont="1" applyFill="1" applyAlignment="1">
      <alignment/>
    </xf>
    <xf numFmtId="0" fontId="11" fillId="34" borderId="33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28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3" fillId="34" borderId="32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3" fillId="34" borderId="0" xfId="0" applyFont="1" applyFill="1" applyAlignment="1" applyProtection="1">
      <alignment/>
      <protection/>
    </xf>
    <xf numFmtId="0" fontId="3" fillId="34" borderId="40" xfId="0" applyFont="1" applyFill="1" applyBorder="1" applyAlignment="1">
      <alignment/>
    </xf>
    <xf numFmtId="37" fontId="9" fillId="0" borderId="0" xfId="0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41" xfId="0" applyFont="1" applyFill="1" applyBorder="1" applyAlignment="1">
      <alignment/>
    </xf>
    <xf numFmtId="37" fontId="9" fillId="33" borderId="0" xfId="0" applyNumberFormat="1" applyFont="1" applyFill="1" applyBorder="1" applyAlignment="1">
      <alignment/>
    </xf>
    <xf numFmtId="0" fontId="11" fillId="34" borderId="32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37" fontId="0" fillId="0" borderId="0" xfId="0" applyNumberFormat="1" applyAlignment="1">
      <alignment/>
    </xf>
    <xf numFmtId="37" fontId="11" fillId="33" borderId="0" xfId="0" applyNumberFormat="1" applyFont="1" applyFill="1" applyAlignment="1">
      <alignment/>
    </xf>
    <xf numFmtId="37" fontId="9" fillId="33" borderId="29" xfId="0" applyNumberFormat="1" applyFont="1" applyFill="1" applyBorder="1" applyAlignment="1">
      <alignment/>
    </xf>
    <xf numFmtId="39" fontId="9" fillId="34" borderId="33" xfId="0" applyNumberFormat="1" applyFont="1" applyFill="1" applyBorder="1" applyAlignment="1">
      <alignment/>
    </xf>
    <xf numFmtId="39" fontId="9" fillId="33" borderId="0" xfId="0" applyNumberFormat="1" applyFont="1" applyFill="1" applyAlignment="1">
      <alignment/>
    </xf>
    <xf numFmtId="39" fontId="9" fillId="34" borderId="42" xfId="0" applyNumberFormat="1" applyFont="1" applyFill="1" applyBorder="1" applyAlignment="1">
      <alignment/>
    </xf>
    <xf numFmtId="39" fontId="9" fillId="0" borderId="0" xfId="0" applyNumberFormat="1" applyFont="1" applyFill="1" applyAlignment="1">
      <alignment/>
    </xf>
    <xf numFmtId="39" fontId="9" fillId="33" borderId="41" xfId="0" applyNumberFormat="1" applyFont="1" applyFill="1" applyBorder="1" applyAlignment="1">
      <alignment/>
    </xf>
    <xf numFmtId="39" fontId="9" fillId="33" borderId="0" xfId="0" applyNumberFormat="1" applyFont="1" applyFill="1" applyBorder="1" applyAlignment="1">
      <alignment/>
    </xf>
    <xf numFmtId="39" fontId="9" fillId="33" borderId="33" xfId="0" applyNumberFormat="1" applyFont="1" applyFill="1" applyBorder="1" applyAlignment="1">
      <alignment/>
    </xf>
    <xf numFmtId="39" fontId="11" fillId="34" borderId="33" xfId="0" applyNumberFormat="1" applyFont="1" applyFill="1" applyBorder="1" applyAlignment="1">
      <alignment/>
    </xf>
    <xf numFmtId="39" fontId="11" fillId="33" borderId="0" xfId="0" applyNumberFormat="1" applyFont="1" applyFill="1" applyAlignment="1">
      <alignment/>
    </xf>
    <xf numFmtId="39" fontId="11" fillId="33" borderId="0" xfId="0" applyNumberFormat="1" applyFont="1" applyFill="1" applyBorder="1" applyAlignment="1">
      <alignment/>
    </xf>
    <xf numFmtId="39" fontId="11" fillId="34" borderId="34" xfId="0" applyNumberFormat="1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37" fontId="0" fillId="0" borderId="0" xfId="0" applyNumberFormat="1" applyAlignment="1" applyProtection="1">
      <alignment horizontal="center"/>
      <protection/>
    </xf>
    <xf numFmtId="0" fontId="0" fillId="34" borderId="39" xfId="0" applyFont="1" applyFill="1" applyBorder="1" applyAlignment="1">
      <alignment/>
    </xf>
    <xf numFmtId="37" fontId="0" fillId="34" borderId="4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3" fillId="0" borderId="44" xfId="0" applyFont="1" applyBorder="1" applyAlignment="1">
      <alignment/>
    </xf>
    <xf numFmtId="0" fontId="3" fillId="0" borderId="14" xfId="0" applyFont="1" applyBorder="1" applyAlignment="1">
      <alignment horizontal="center"/>
    </xf>
    <xf numFmtId="37" fontId="9" fillId="34" borderId="43" xfId="0" applyNumberFormat="1" applyFont="1" applyFill="1" applyBorder="1" applyAlignment="1">
      <alignment/>
    </xf>
    <xf numFmtId="0" fontId="9" fillId="33" borderId="45" xfId="0" applyFont="1" applyFill="1" applyBorder="1" applyAlignment="1">
      <alignment/>
    </xf>
    <xf numFmtId="0" fontId="14" fillId="33" borderId="41" xfId="0" applyFont="1" applyFill="1" applyBorder="1" applyAlignment="1">
      <alignment/>
    </xf>
    <xf numFmtId="0" fontId="9" fillId="33" borderId="46" xfId="0" applyFont="1" applyFill="1" applyBorder="1" applyAlignment="1">
      <alignment/>
    </xf>
    <xf numFmtId="0" fontId="14" fillId="33" borderId="46" xfId="0" applyFont="1" applyFill="1" applyBorder="1" applyAlignment="1">
      <alignment horizontal="center"/>
    </xf>
    <xf numFmtId="0" fontId="9" fillId="33" borderId="47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4" fillId="33" borderId="48" xfId="0" applyFont="1" applyFill="1" applyBorder="1" applyAlignment="1">
      <alignment horizontal="center"/>
    </xf>
    <xf numFmtId="0" fontId="11" fillId="33" borderId="49" xfId="0" applyFont="1" applyFill="1" applyBorder="1" applyAlignment="1">
      <alignment/>
    </xf>
    <xf numFmtId="0" fontId="14" fillId="33" borderId="29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1" fillId="33" borderId="50" xfId="0" applyFont="1" applyFill="1" applyBorder="1" applyAlignment="1">
      <alignment/>
    </xf>
    <xf numFmtId="0" fontId="11" fillId="33" borderId="51" xfId="0" applyFont="1" applyFill="1" applyBorder="1" applyAlignment="1">
      <alignment/>
    </xf>
    <xf numFmtId="0" fontId="14" fillId="33" borderId="52" xfId="0" applyFont="1" applyFill="1" applyBorder="1" applyAlignment="1">
      <alignment horizontal="center"/>
    </xf>
    <xf numFmtId="0" fontId="14" fillId="33" borderId="53" xfId="0" applyFont="1" applyFill="1" applyBorder="1" applyAlignment="1">
      <alignment horizontal="center"/>
    </xf>
    <xf numFmtId="0" fontId="14" fillId="33" borderId="54" xfId="0" applyFont="1" applyFill="1" applyBorder="1" applyAlignment="1">
      <alignment horizontal="center"/>
    </xf>
    <xf numFmtId="0" fontId="14" fillId="33" borderId="55" xfId="0" applyFont="1" applyFill="1" applyBorder="1" applyAlignment="1">
      <alignment horizontal="center"/>
    </xf>
    <xf numFmtId="0" fontId="14" fillId="33" borderId="56" xfId="0" applyFont="1" applyFill="1" applyBorder="1" applyAlignment="1">
      <alignment horizontal="center"/>
    </xf>
    <xf numFmtId="0" fontId="9" fillId="33" borderId="55" xfId="0" applyFont="1" applyFill="1" applyBorder="1" applyAlignment="1">
      <alignment/>
    </xf>
    <xf numFmtId="37" fontId="9" fillId="34" borderId="39" xfId="0" applyNumberFormat="1" applyFont="1" applyFill="1" applyBorder="1" applyAlignment="1">
      <alignment/>
    </xf>
    <xf numFmtId="0" fontId="11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46" xfId="0" applyFont="1" applyBorder="1" applyAlignment="1">
      <alignment/>
    </xf>
    <xf numFmtId="0" fontId="11" fillId="0" borderId="60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11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1" fillId="34" borderId="0" xfId="0" applyFont="1" applyFill="1" applyAlignment="1">
      <alignment horizontal="left"/>
    </xf>
    <xf numFmtId="37" fontId="3" fillId="34" borderId="0" xfId="0" applyNumberFormat="1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37" fontId="1" fillId="34" borderId="0" xfId="0" applyNumberFormat="1" applyFont="1" applyFill="1" applyAlignment="1">
      <alignment/>
    </xf>
    <xf numFmtId="0" fontId="11" fillId="0" borderId="29" xfId="0" applyFont="1" applyBorder="1" applyAlignment="1">
      <alignment/>
    </xf>
    <xf numFmtId="0" fontId="22" fillId="0" borderId="41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11" fillId="0" borderId="62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/>
      <protection/>
    </xf>
    <xf numFmtId="0" fontId="11" fillId="0" borderId="52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44" xfId="0" applyFont="1" applyBorder="1" applyAlignment="1" applyProtection="1">
      <alignment/>
      <protection/>
    </xf>
    <xf numFmtId="0" fontId="9" fillId="0" borderId="44" xfId="0" applyFont="1" applyBorder="1" applyAlignment="1">
      <alignment/>
    </xf>
    <xf numFmtId="0" fontId="11" fillId="0" borderId="64" xfId="0" applyFont="1" applyBorder="1" applyAlignment="1" applyProtection="1">
      <alignment horizontal="center"/>
      <protection/>
    </xf>
    <xf numFmtId="0" fontId="9" fillId="0" borderId="65" xfId="0" applyFont="1" applyBorder="1" applyAlignment="1" applyProtection="1">
      <alignment/>
      <protection/>
    </xf>
    <xf numFmtId="0" fontId="11" fillId="0" borderId="66" xfId="0" applyFont="1" applyBorder="1" applyAlignment="1" applyProtection="1">
      <alignment horizontal="center"/>
      <protection/>
    </xf>
    <xf numFmtId="0" fontId="11" fillId="0" borderId="67" xfId="0" applyFont="1" applyBorder="1" applyAlignment="1" applyProtection="1">
      <alignment horizontal="center"/>
      <protection/>
    </xf>
    <xf numFmtId="0" fontId="11" fillId="0" borderId="68" xfId="0" applyFont="1" applyBorder="1" applyAlignment="1" applyProtection="1">
      <alignment horizontal="center"/>
      <protection/>
    </xf>
    <xf numFmtId="0" fontId="11" fillId="0" borderId="69" xfId="0" applyFont="1" applyBorder="1" applyAlignment="1" applyProtection="1">
      <alignment/>
      <protection/>
    </xf>
    <xf numFmtId="0" fontId="11" fillId="0" borderId="70" xfId="0" applyFont="1" applyBorder="1" applyAlignment="1" applyProtection="1">
      <alignment/>
      <protection/>
    </xf>
    <xf numFmtId="0" fontId="9" fillId="0" borderId="70" xfId="0" applyFont="1" applyBorder="1" applyAlignment="1">
      <alignment/>
    </xf>
    <xf numFmtId="4" fontId="3" fillId="34" borderId="42" xfId="0" applyNumberFormat="1" applyFont="1" applyFill="1" applyBorder="1" applyAlignment="1">
      <alignment/>
    </xf>
    <xf numFmtId="38" fontId="11" fillId="34" borderId="24" xfId="0" applyNumberFormat="1" applyFont="1" applyFill="1" applyBorder="1" applyAlignment="1">
      <alignment horizontal="left"/>
    </xf>
    <xf numFmtId="40" fontId="18" fillId="33" borderId="71" xfId="0" applyNumberFormat="1" applyFont="1" applyFill="1" applyBorder="1" applyAlignment="1">
      <alignment/>
    </xf>
    <xf numFmtId="40" fontId="1" fillId="34" borderId="72" xfId="0" applyNumberFormat="1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37" fontId="0" fillId="34" borderId="73" xfId="0" applyNumberFormat="1" applyFont="1" applyFill="1" applyBorder="1" applyAlignment="1">
      <alignment horizontal="left" wrapText="1"/>
    </xf>
    <xf numFmtId="37" fontId="0" fillId="34" borderId="74" xfId="0" applyNumberFormat="1" applyFont="1" applyFill="1" applyBorder="1" applyAlignment="1">
      <alignment horizontal="left" wrapText="1"/>
    </xf>
    <xf numFmtId="0" fontId="0" fillId="34" borderId="69" xfId="0" applyFont="1" applyFill="1" applyBorder="1" applyAlignment="1">
      <alignment horizontal="left" wrapText="1"/>
    </xf>
    <xf numFmtId="39" fontId="11" fillId="34" borderId="39" xfId="0" applyNumberFormat="1" applyFont="1" applyFill="1" applyBorder="1" applyAlignment="1">
      <alignment/>
    </xf>
    <xf numFmtId="39" fontId="11" fillId="34" borderId="39" xfId="42" applyNumberFormat="1" applyFont="1" applyFill="1" applyBorder="1" applyAlignment="1">
      <alignment/>
    </xf>
    <xf numFmtId="39" fontId="11" fillId="34" borderId="43" xfId="42" applyNumberFormat="1" applyFont="1" applyFill="1" applyBorder="1" applyAlignment="1">
      <alignment/>
    </xf>
    <xf numFmtId="39" fontId="11" fillId="34" borderId="39" xfId="42" applyNumberFormat="1" applyFont="1" applyFill="1" applyBorder="1" applyAlignment="1" applyProtection="1">
      <alignment/>
      <protection/>
    </xf>
    <xf numFmtId="0" fontId="9" fillId="33" borderId="38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11" fillId="34" borderId="24" xfId="0" applyFont="1" applyFill="1" applyBorder="1" applyAlignment="1">
      <alignment horizontal="left"/>
    </xf>
    <xf numFmtId="0" fontId="11" fillId="33" borderId="0" xfId="0" applyFont="1" applyFill="1" applyAlignment="1">
      <alignment horizontal="right"/>
    </xf>
    <xf numFmtId="0" fontId="11" fillId="33" borderId="34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28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 applyProtection="1">
      <alignment horizontal="left"/>
      <protection/>
    </xf>
    <xf numFmtId="168" fontId="28" fillId="0" borderId="0" xfId="0" applyNumberFormat="1" applyFont="1" applyAlignment="1">
      <alignment horizontal="right"/>
    </xf>
    <xf numFmtId="179" fontId="28" fillId="0" borderId="0" xfId="0" applyNumberFormat="1" applyFont="1" applyAlignment="1">
      <alignment/>
    </xf>
    <xf numFmtId="0" fontId="0" fillId="0" borderId="0" xfId="0" applyAlignment="1">
      <alignment/>
    </xf>
    <xf numFmtId="37" fontId="9" fillId="35" borderId="43" xfId="0" applyNumberFormat="1" applyFont="1" applyFill="1" applyBorder="1" applyAlignment="1">
      <alignment/>
    </xf>
    <xf numFmtId="37" fontId="9" fillId="35" borderId="75" xfId="0" applyNumberFormat="1" applyFont="1" applyFill="1" applyBorder="1" applyAlignment="1">
      <alignment/>
    </xf>
    <xf numFmtId="38" fontId="9" fillId="35" borderId="75" xfId="0" applyNumberFormat="1" applyFont="1" applyFill="1" applyBorder="1" applyAlignment="1">
      <alignment/>
    </xf>
    <xf numFmtId="37" fontId="9" fillId="35" borderId="76" xfId="0" applyNumberFormat="1" applyFont="1" applyFill="1" applyBorder="1" applyAlignment="1">
      <alignment/>
    </xf>
    <xf numFmtId="39" fontId="11" fillId="35" borderId="34" xfId="0" applyNumberFormat="1" applyFont="1" applyFill="1" applyBorder="1" applyAlignment="1">
      <alignment/>
    </xf>
    <xf numFmtId="39" fontId="9" fillId="35" borderId="34" xfId="0" applyNumberFormat="1" applyFont="1" applyFill="1" applyBorder="1" applyAlignment="1">
      <alignment/>
    </xf>
    <xf numFmtId="37" fontId="9" fillId="35" borderId="39" xfId="0" applyNumberFormat="1" applyFont="1" applyFill="1" applyBorder="1" applyAlignment="1">
      <alignment/>
    </xf>
    <xf numFmtId="37" fontId="9" fillId="35" borderId="38" xfId="0" applyNumberFormat="1" applyFont="1" applyFill="1" applyBorder="1" applyAlignment="1">
      <alignment/>
    </xf>
    <xf numFmtId="0" fontId="9" fillId="35" borderId="43" xfId="0" applyFont="1" applyFill="1" applyBorder="1" applyAlignment="1">
      <alignment/>
    </xf>
    <xf numFmtId="37" fontId="9" fillId="35" borderId="43" xfId="0" applyNumberFormat="1" applyFont="1" applyFill="1" applyBorder="1" applyAlignment="1">
      <alignment horizontal="left"/>
    </xf>
    <xf numFmtId="0" fontId="9" fillId="35" borderId="39" xfId="0" applyFont="1" applyFill="1" applyBorder="1" applyAlignment="1">
      <alignment/>
    </xf>
    <xf numFmtId="176" fontId="9" fillId="35" borderId="43" xfId="42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9" fillId="35" borderId="73" xfId="0" applyFont="1" applyFill="1" applyBorder="1" applyAlignment="1">
      <alignment/>
    </xf>
    <xf numFmtId="176" fontId="9" fillId="35" borderId="43" xfId="42" applyNumberFormat="1" applyFont="1" applyFill="1" applyBorder="1" applyAlignment="1" applyProtection="1">
      <alignment/>
      <protection/>
    </xf>
    <xf numFmtId="0" fontId="0" fillId="35" borderId="39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37" fontId="0" fillId="35" borderId="43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1" fillId="34" borderId="32" xfId="0" applyFont="1" applyFill="1" applyBorder="1" applyAlignment="1" applyProtection="1">
      <alignment horizontal="left"/>
      <protection/>
    </xf>
    <xf numFmtId="0" fontId="11" fillId="34" borderId="4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37" fontId="9" fillId="35" borderId="0" xfId="0" applyNumberFormat="1" applyFont="1" applyFill="1" applyAlignment="1">
      <alignment horizontal="right"/>
    </xf>
    <xf numFmtId="38" fontId="0" fillId="35" borderId="0" xfId="0" applyNumberFormat="1" applyFill="1" applyAlignment="1">
      <alignment/>
    </xf>
    <xf numFmtId="9" fontId="0" fillId="35" borderId="33" xfId="0" applyNumberFormat="1" applyFill="1" applyBorder="1" applyAlignment="1">
      <alignment/>
    </xf>
    <xf numFmtId="39" fontId="13" fillId="35" borderId="77" xfId="0" applyNumberFormat="1" applyFont="1" applyFill="1" applyBorder="1" applyAlignment="1">
      <alignment/>
    </xf>
    <xf numFmtId="39" fontId="13" fillId="35" borderId="16" xfId="0" applyNumberFormat="1" applyFont="1" applyFill="1" applyBorder="1" applyAlignment="1">
      <alignment/>
    </xf>
    <xf numFmtId="39" fontId="13" fillId="34" borderId="78" xfId="0" applyNumberFormat="1" applyFont="1" applyFill="1" applyBorder="1" applyAlignment="1">
      <alignment/>
    </xf>
    <xf numFmtId="40" fontId="13" fillId="35" borderId="79" xfId="0" applyNumberFormat="1" applyFont="1" applyFill="1" applyBorder="1" applyAlignment="1">
      <alignment/>
    </xf>
    <xf numFmtId="40" fontId="13" fillId="0" borderId="80" xfId="0" applyNumberFormat="1" applyFont="1" applyBorder="1" applyAlignment="1">
      <alignment/>
    </xf>
    <xf numFmtId="40" fontId="13" fillId="35" borderId="77" xfId="0" applyNumberFormat="1" applyFont="1" applyFill="1" applyBorder="1" applyAlignment="1">
      <alignment/>
    </xf>
    <xf numFmtId="40" fontId="13" fillId="0" borderId="36" xfId="0" applyNumberFormat="1" applyFont="1" applyBorder="1" applyAlignment="1">
      <alignment/>
    </xf>
    <xf numFmtId="40" fontId="13" fillId="35" borderId="81" xfId="0" applyNumberFormat="1" applyFont="1" applyFill="1" applyBorder="1" applyAlignment="1">
      <alignment/>
    </xf>
    <xf numFmtId="40" fontId="13" fillId="0" borderId="82" xfId="0" applyNumberFormat="1" applyFont="1" applyBorder="1" applyAlignment="1">
      <alignment/>
    </xf>
    <xf numFmtId="40" fontId="14" fillId="34" borderId="18" xfId="0" applyNumberFormat="1" applyFont="1" applyFill="1" applyBorder="1" applyAlignment="1">
      <alignment/>
    </xf>
    <xf numFmtId="40" fontId="13" fillId="34" borderId="24" xfId="0" applyNumberFormat="1" applyFont="1" applyFill="1" applyBorder="1" applyAlignment="1">
      <alignment/>
    </xf>
    <xf numFmtId="40" fontId="13" fillId="0" borderId="0" xfId="0" applyNumberFormat="1" applyFont="1" applyAlignment="1">
      <alignment/>
    </xf>
    <xf numFmtId="40" fontId="14" fillId="34" borderId="25" xfId="0" applyNumberFormat="1" applyFont="1" applyFill="1" applyBorder="1" applyAlignment="1">
      <alignment/>
    </xf>
    <xf numFmtId="37" fontId="24" fillId="35" borderId="83" xfId="0" applyNumberFormat="1" applyFont="1" applyFill="1" applyBorder="1" applyAlignment="1">
      <alignment horizontal="center" wrapText="1"/>
    </xf>
    <xf numFmtId="37" fontId="24" fillId="35" borderId="84" xfId="0" applyNumberFormat="1" applyFont="1" applyFill="1" applyBorder="1" applyAlignment="1">
      <alignment horizontal="center" wrapText="1"/>
    </xf>
    <xf numFmtId="37" fontId="0" fillId="35" borderId="84" xfId="0" applyNumberFormat="1" applyFont="1" applyFill="1" applyBorder="1" applyAlignment="1">
      <alignment wrapText="1"/>
    </xf>
    <xf numFmtId="1" fontId="9" fillId="33" borderId="0" xfId="0" applyNumberFormat="1" applyFont="1" applyFill="1" applyAlignment="1">
      <alignment/>
    </xf>
    <xf numFmtId="0" fontId="9" fillId="33" borderId="85" xfId="0" applyFont="1" applyFill="1" applyBorder="1" applyAlignment="1">
      <alignment/>
    </xf>
    <xf numFmtId="0" fontId="11" fillId="33" borderId="3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0" fillId="0" borderId="64" xfId="0" applyBorder="1" applyAlignment="1">
      <alignment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9" fontId="13" fillId="35" borderId="81" xfId="0" applyNumberFormat="1" applyFont="1" applyFill="1" applyBorder="1" applyAlignment="1">
      <alignment/>
    </xf>
    <xf numFmtId="39" fontId="13" fillId="34" borderId="82" xfId="0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11" fillId="36" borderId="0" xfId="0" applyFont="1" applyFill="1" applyAlignment="1">
      <alignment/>
    </xf>
    <xf numFmtId="0" fontId="9" fillId="36" borderId="0" xfId="0" applyFont="1" applyFill="1" applyAlignment="1">
      <alignment/>
    </xf>
    <xf numFmtId="39" fontId="28" fillId="0" borderId="0" xfId="0" applyNumberFormat="1" applyFont="1" applyAlignment="1">
      <alignment horizontal="left"/>
    </xf>
    <xf numFmtId="49" fontId="9" fillId="33" borderId="0" xfId="0" applyNumberFormat="1" applyFont="1" applyFill="1" applyAlignment="1">
      <alignment/>
    </xf>
    <xf numFmtId="0" fontId="3" fillId="35" borderId="0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left"/>
    </xf>
    <xf numFmtId="0" fontId="0" fillId="35" borderId="39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1" fillId="0" borderId="45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34" borderId="4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4" borderId="47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35" borderId="39" xfId="0" applyFont="1" applyFill="1" applyBorder="1" applyAlignment="1">
      <alignment/>
    </xf>
    <xf numFmtId="0" fontId="9" fillId="35" borderId="43" xfId="0" applyFont="1" applyFill="1" applyBorder="1" applyAlignment="1">
      <alignment horizontal="center"/>
    </xf>
    <xf numFmtId="0" fontId="9" fillId="35" borderId="43" xfId="0" applyFont="1" applyFill="1" applyBorder="1" applyAlignment="1" quotePrefix="1">
      <alignment/>
    </xf>
    <xf numFmtId="4" fontId="9" fillId="35" borderId="43" xfId="0" applyNumberFormat="1" applyFont="1" applyFill="1" applyBorder="1" applyAlignment="1">
      <alignment/>
    </xf>
    <xf numFmtId="3" fontId="9" fillId="35" borderId="43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35" borderId="43" xfId="0" applyFont="1" applyFill="1" applyBorder="1" applyAlignment="1">
      <alignment horizontal="center" wrapText="1"/>
    </xf>
    <xf numFmtId="0" fontId="9" fillId="0" borderId="94" xfId="0" applyFont="1" applyBorder="1" applyAlignment="1">
      <alignment/>
    </xf>
    <xf numFmtId="0" fontId="11" fillId="0" borderId="95" xfId="0" applyFont="1" applyBorder="1" applyAlignment="1">
      <alignment horizontal="center"/>
    </xf>
    <xf numFmtId="0" fontId="11" fillId="0" borderId="96" xfId="0" applyFont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3" fontId="9" fillId="34" borderId="77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34" borderId="97" xfId="0" applyNumberFormat="1" applyFont="1" applyFill="1" applyBorder="1" applyAlignment="1">
      <alignment/>
    </xf>
    <xf numFmtId="0" fontId="9" fillId="35" borderId="85" xfId="0" applyFont="1" applyFill="1" applyBorder="1" applyAlignment="1">
      <alignment wrapText="1"/>
    </xf>
    <xf numFmtId="0" fontId="0" fillId="35" borderId="98" xfId="0" applyFill="1" applyBorder="1" applyAlignment="1">
      <alignment/>
    </xf>
    <xf numFmtId="39" fontId="13" fillId="34" borderId="16" xfId="0" applyNumberFormat="1" applyFont="1" applyFill="1" applyBorder="1" applyAlignment="1">
      <alignment/>
    </xf>
    <xf numFmtId="39" fontId="13" fillId="34" borderId="77" xfId="0" applyNumberFormat="1" applyFont="1" applyFill="1" applyBorder="1" applyAlignment="1">
      <alignment/>
    </xf>
    <xf numFmtId="0" fontId="9" fillId="33" borderId="76" xfId="0" applyFont="1" applyFill="1" applyBorder="1" applyAlignment="1">
      <alignment/>
    </xf>
    <xf numFmtId="0" fontId="9" fillId="33" borderId="99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9" fontId="1" fillId="34" borderId="100" xfId="58" applyNumberFormat="1" applyFont="1" applyFill="1" applyBorder="1">
      <alignment/>
      <protection/>
    </xf>
    <xf numFmtId="0" fontId="17" fillId="34" borderId="101" xfId="0" applyFont="1" applyFill="1" applyBorder="1" applyAlignment="1">
      <alignment/>
    </xf>
    <xf numFmtId="39" fontId="11" fillId="34" borderId="102" xfId="53" applyNumberFormat="1" applyFont="1" applyFill="1" applyBorder="1" applyAlignment="1" applyProtection="1">
      <alignment/>
      <protection/>
    </xf>
    <xf numFmtId="39" fontId="11" fillId="34" borderId="103" xfId="0" applyNumberFormat="1" applyFont="1" applyFill="1" applyBorder="1" applyAlignment="1">
      <alignment/>
    </xf>
    <xf numFmtId="0" fontId="9" fillId="35" borderId="43" xfId="0" applyFont="1" applyFill="1" applyBorder="1" applyAlignment="1" quotePrefix="1">
      <alignment horizontal="center"/>
    </xf>
    <xf numFmtId="39" fontId="29" fillId="33" borderId="0" xfId="0" applyNumberFormat="1" applyFont="1" applyFill="1" applyAlignment="1">
      <alignment/>
    </xf>
    <xf numFmtId="39" fontId="30" fillId="33" borderId="0" xfId="0" applyNumberFormat="1" applyFont="1" applyFill="1" applyAlignment="1">
      <alignment/>
    </xf>
    <xf numFmtId="39" fontId="30" fillId="37" borderId="0" xfId="0" applyNumberFormat="1" applyFont="1" applyFill="1" applyAlignment="1">
      <alignment/>
    </xf>
    <xf numFmtId="0" fontId="29" fillId="33" borderId="0" xfId="0" applyFont="1" applyFill="1" applyAlignment="1" quotePrefix="1">
      <alignment/>
    </xf>
    <xf numFmtId="37" fontId="29" fillId="33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0" fontId="30" fillId="0" borderId="0" xfId="0" applyFont="1" applyAlignment="1" quotePrefix="1">
      <alignment/>
    </xf>
    <xf numFmtId="37" fontId="30" fillId="0" borderId="0" xfId="0" applyNumberFormat="1" applyFont="1" applyAlignment="1">
      <alignment/>
    </xf>
    <xf numFmtId="0" fontId="30" fillId="0" borderId="0" xfId="0" applyFont="1" applyAlignment="1">
      <alignment/>
    </xf>
    <xf numFmtId="39" fontId="30" fillId="0" borderId="0" xfId="0" applyNumberFormat="1" applyFont="1" applyAlignment="1">
      <alignment/>
    </xf>
    <xf numFmtId="0" fontId="21" fillId="34" borderId="0" xfId="0" applyFont="1" applyFill="1" applyBorder="1" applyAlignment="1">
      <alignment/>
    </xf>
    <xf numFmtId="2" fontId="1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1" fillId="34" borderId="39" xfId="0" applyNumberFormat="1" applyFont="1" applyFill="1" applyBorder="1" applyAlignment="1">
      <alignment/>
    </xf>
    <xf numFmtId="0" fontId="9" fillId="35" borderId="39" xfId="0" applyFont="1" applyFill="1" applyBorder="1" applyAlignment="1">
      <alignment wrapText="1"/>
    </xf>
    <xf numFmtId="0" fontId="9" fillId="35" borderId="43" xfId="0" applyFont="1" applyFill="1" applyBorder="1" applyAlignment="1">
      <alignment wrapText="1"/>
    </xf>
    <xf numFmtId="0" fontId="11" fillId="0" borderId="0" xfId="0" applyFont="1" applyAlignment="1" quotePrefix="1">
      <alignment/>
    </xf>
    <xf numFmtId="43" fontId="9" fillId="0" borderId="0" xfId="0" applyNumberFormat="1" applyFont="1" applyAlignment="1">
      <alignment/>
    </xf>
    <xf numFmtId="43" fontId="19" fillId="0" borderId="0" xfId="53" applyNumberFormat="1" applyAlignment="1" applyProtection="1">
      <alignment/>
      <protection/>
    </xf>
    <xf numFmtId="176" fontId="9" fillId="0" borderId="0" xfId="0" applyNumberFormat="1" applyFont="1" applyAlignment="1">
      <alignment/>
    </xf>
    <xf numFmtId="37" fontId="9" fillId="38" borderId="43" xfId="0" applyNumberFormat="1" applyFont="1" applyFill="1" applyBorder="1" applyAlignment="1">
      <alignment/>
    </xf>
    <xf numFmtId="0" fontId="35" fillId="35" borderId="39" xfId="0" applyFont="1" applyFill="1" applyBorder="1" applyAlignment="1">
      <alignment vertical="center"/>
    </xf>
    <xf numFmtId="0" fontId="35" fillId="35" borderId="43" xfId="0" applyFont="1" applyFill="1" applyBorder="1" applyAlignment="1">
      <alignment horizontal="center" vertical="center"/>
    </xf>
    <xf numFmtId="0" fontId="35" fillId="35" borderId="43" xfId="0" applyFont="1" applyFill="1" applyBorder="1" applyAlignment="1">
      <alignment vertical="center"/>
    </xf>
    <xf numFmtId="0" fontId="34" fillId="35" borderId="39" xfId="0" applyFont="1" applyFill="1" applyBorder="1" applyAlignment="1">
      <alignment vertical="center" wrapText="1"/>
    </xf>
    <xf numFmtId="0" fontId="33" fillId="35" borderId="39" xfId="0" applyFont="1" applyFill="1" applyBorder="1" applyAlignment="1">
      <alignment vertical="center"/>
    </xf>
    <xf numFmtId="0" fontId="33" fillId="35" borderId="43" xfId="0" applyFont="1" applyFill="1" applyBorder="1" applyAlignment="1">
      <alignment vertical="center"/>
    </xf>
    <xf numFmtId="0" fontId="77" fillId="35" borderId="39" xfId="0" applyFont="1" applyFill="1" applyBorder="1" applyAlignment="1">
      <alignment vertical="center"/>
    </xf>
    <xf numFmtId="0" fontId="77" fillId="35" borderId="43" xfId="0" applyFont="1" applyFill="1" applyBorder="1" applyAlignment="1">
      <alignment vertical="center"/>
    </xf>
    <xf numFmtId="170" fontId="34" fillId="35" borderId="43" xfId="44" applyNumberFormat="1" applyFont="1" applyFill="1" applyBorder="1" applyAlignment="1">
      <alignment horizontal="right" vertical="center"/>
    </xf>
    <xf numFmtId="170" fontId="11" fillId="34" borderId="39" xfId="0" applyNumberFormat="1" applyFont="1" applyFill="1" applyBorder="1" applyAlignment="1">
      <alignment horizontal="right"/>
    </xf>
    <xf numFmtId="0" fontId="31" fillId="35" borderId="43" xfId="0" applyFont="1" applyFill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 wrapText="1"/>
    </xf>
    <xf numFmtId="0" fontId="9" fillId="35" borderId="43" xfId="0" applyFont="1" applyFill="1" applyBorder="1" applyAlignment="1" quotePrefix="1">
      <alignment horizontal="center" vertical="center"/>
    </xf>
    <xf numFmtId="0" fontId="9" fillId="35" borderId="43" xfId="0" applyFont="1" applyFill="1" applyBorder="1" applyAlignment="1">
      <alignment horizontal="center" vertical="center"/>
    </xf>
    <xf numFmtId="39" fontId="11" fillId="39" borderId="33" xfId="0" applyNumberFormat="1" applyFont="1" applyFill="1" applyBorder="1" applyAlignment="1">
      <alignment/>
    </xf>
    <xf numFmtId="39" fontId="11" fillId="39" borderId="42" xfId="0" applyNumberFormat="1" applyFont="1" applyFill="1" applyBorder="1" applyAlignment="1">
      <alignment/>
    </xf>
    <xf numFmtId="2" fontId="9" fillId="40" borderId="0" xfId="0" applyNumberFormat="1" applyFont="1" applyFill="1" applyAlignment="1">
      <alignment/>
    </xf>
    <xf numFmtId="0" fontId="9" fillId="0" borderId="38" xfId="0" applyFont="1" applyFill="1" applyBorder="1" applyAlignment="1" quotePrefix="1">
      <alignment/>
    </xf>
    <xf numFmtId="0" fontId="11" fillId="35" borderId="43" xfId="0" applyFont="1" applyFill="1" applyBorder="1" applyAlignment="1">
      <alignment/>
    </xf>
    <xf numFmtId="6" fontId="11" fillId="35" borderId="43" xfId="0" applyNumberFormat="1" applyFont="1" applyFill="1" applyBorder="1" applyAlignment="1">
      <alignment/>
    </xf>
    <xf numFmtId="176" fontId="11" fillId="35" borderId="43" xfId="42" applyNumberFormat="1" applyFont="1" applyFill="1" applyBorder="1" applyAlignment="1">
      <alignment/>
    </xf>
    <xf numFmtId="0" fontId="36" fillId="33" borderId="0" xfId="57" applyFont="1" applyFill="1" applyAlignment="1" applyProtection="1">
      <alignment horizontal="center"/>
      <protection/>
    </xf>
    <xf numFmtId="0" fontId="37" fillId="0" borderId="0" xfId="57" applyFont="1">
      <alignment/>
      <protection/>
    </xf>
    <xf numFmtId="0" fontId="0" fillId="33" borderId="0" xfId="57" applyFont="1" applyFill="1" applyProtection="1">
      <alignment/>
      <protection/>
    </xf>
    <xf numFmtId="0" fontId="10" fillId="33" borderId="0" xfId="57" applyFont="1" applyFill="1" applyProtection="1">
      <alignment/>
      <protection/>
    </xf>
    <xf numFmtId="0" fontId="3" fillId="0" borderId="0" xfId="57" applyFont="1" applyFill="1">
      <alignment/>
      <protection/>
    </xf>
    <xf numFmtId="0" fontId="2" fillId="33" borderId="0" xfId="57" applyFont="1" applyFill="1" applyBorder="1">
      <alignment/>
      <protection/>
    </xf>
    <xf numFmtId="0" fontId="0" fillId="0" borderId="0" xfId="57" applyFont="1">
      <alignment/>
      <protection/>
    </xf>
    <xf numFmtId="0" fontId="3" fillId="34" borderId="32" xfId="57" applyFont="1" applyFill="1" applyBorder="1" applyProtection="1">
      <alignment/>
      <protection/>
    </xf>
    <xf numFmtId="0" fontId="3" fillId="34" borderId="32" xfId="57" applyFont="1" applyFill="1" applyBorder="1" applyAlignment="1" applyProtection="1">
      <alignment horizontal="left"/>
      <protection/>
    </xf>
    <xf numFmtId="0" fontId="0" fillId="34" borderId="32" xfId="57" applyFont="1" applyFill="1" applyBorder="1" applyProtection="1">
      <alignment/>
      <protection/>
    </xf>
    <xf numFmtId="0" fontId="3" fillId="34" borderId="0" xfId="57" applyFont="1" applyFill="1" applyProtection="1">
      <alignment/>
      <protection/>
    </xf>
    <xf numFmtId="49" fontId="3" fillId="34" borderId="32" xfId="57" applyNumberFormat="1" applyFont="1" applyFill="1" applyBorder="1" applyAlignment="1" applyProtection="1">
      <alignment horizontal="left"/>
      <protection/>
    </xf>
    <xf numFmtId="49" fontId="0" fillId="0" borderId="0" xfId="57" applyNumberFormat="1" applyFont="1">
      <alignment/>
      <protection/>
    </xf>
    <xf numFmtId="0" fontId="3" fillId="34" borderId="0" xfId="57" applyFont="1" applyFill="1">
      <alignment/>
      <protection/>
    </xf>
    <xf numFmtId="0" fontId="0" fillId="33" borderId="0" xfId="57" applyFont="1" applyFill="1" applyBorder="1" applyProtection="1">
      <alignment/>
      <protection/>
    </xf>
    <xf numFmtId="0" fontId="0" fillId="34" borderId="105" xfId="57" applyFont="1" applyFill="1" applyBorder="1" applyAlignment="1">
      <alignment horizontal="left"/>
      <protection/>
    </xf>
    <xf numFmtId="0" fontId="0" fillId="34" borderId="105" xfId="57" applyFont="1" applyFill="1" applyBorder="1">
      <alignment/>
      <protection/>
    </xf>
    <xf numFmtId="0" fontId="0" fillId="34" borderId="0" xfId="57" applyFont="1" applyFill="1">
      <alignment/>
      <protection/>
    </xf>
    <xf numFmtId="0" fontId="0" fillId="34" borderId="0" xfId="57" applyFont="1" applyFill="1" applyBorder="1">
      <alignment/>
      <protection/>
    </xf>
    <xf numFmtId="0" fontId="36" fillId="33" borderId="0" xfId="57" applyFont="1" applyFill="1" applyProtection="1">
      <alignment/>
      <protection/>
    </xf>
    <xf numFmtId="0" fontId="3" fillId="33" borderId="0" xfId="57" applyFont="1" applyFill="1" applyProtection="1">
      <alignment/>
      <protection/>
    </xf>
    <xf numFmtId="0" fontId="3" fillId="0" borderId="0" xfId="57" applyFont="1">
      <alignment/>
      <protection/>
    </xf>
    <xf numFmtId="0" fontId="3" fillId="33" borderId="0" xfId="57" applyFont="1" applyFill="1" applyAlignment="1" applyProtection="1">
      <alignment horizontal="center" wrapText="1"/>
      <protection/>
    </xf>
    <xf numFmtId="0" fontId="3" fillId="33" borderId="0" xfId="57" applyFont="1" applyFill="1" applyAlignment="1" applyProtection="1" quotePrefix="1">
      <alignment horizontal="center" wrapText="1"/>
      <protection/>
    </xf>
    <xf numFmtId="0" fontId="3" fillId="0" borderId="0" xfId="57" applyFont="1" applyAlignment="1">
      <alignment wrapText="1"/>
      <protection/>
    </xf>
    <xf numFmtId="0" fontId="3" fillId="33" borderId="77" xfId="57" applyFont="1" applyFill="1" applyBorder="1" applyAlignment="1" applyProtection="1">
      <alignment horizontal="center"/>
      <protection/>
    </xf>
    <xf numFmtId="5" fontId="3" fillId="40" borderId="77" xfId="57" applyNumberFormat="1" applyFont="1" applyFill="1" applyBorder="1">
      <alignment/>
      <protection/>
    </xf>
    <xf numFmtId="0" fontId="3" fillId="0" borderId="77" xfId="57" applyFont="1" applyBorder="1">
      <alignment/>
      <protection/>
    </xf>
    <xf numFmtId="49" fontId="3" fillId="40" borderId="77" xfId="57" applyNumberFormat="1" applyFont="1" applyFill="1" applyBorder="1" applyAlignment="1" applyProtection="1">
      <alignment horizontal="left"/>
      <protection/>
    </xf>
    <xf numFmtId="49" fontId="0" fillId="40" borderId="77" xfId="57" applyNumberFormat="1" applyFont="1" applyFill="1" applyBorder="1" applyAlignment="1">
      <alignment horizontal="left"/>
      <protection/>
    </xf>
    <xf numFmtId="5" fontId="0" fillId="40" borderId="77" xfId="57" applyNumberFormat="1" applyFont="1" applyFill="1" applyBorder="1" applyAlignment="1">
      <alignment horizontal="right"/>
      <protection/>
    </xf>
    <xf numFmtId="0" fontId="0" fillId="0" borderId="77" xfId="57" applyFont="1" applyBorder="1">
      <alignment/>
      <protection/>
    </xf>
    <xf numFmtId="49" fontId="3" fillId="40" borderId="77" xfId="57" applyNumberFormat="1" applyFont="1" applyFill="1" applyBorder="1">
      <alignment/>
      <protection/>
    </xf>
    <xf numFmtId="0" fontId="3" fillId="33" borderId="0" xfId="57" applyFont="1" applyFill="1">
      <alignment/>
      <protection/>
    </xf>
    <xf numFmtId="0" fontId="12" fillId="33" borderId="0" xfId="57" applyFont="1" applyFill="1">
      <alignment/>
      <protection/>
    </xf>
    <xf numFmtId="0" fontId="0" fillId="41" borderId="105" xfId="57" applyFont="1" applyFill="1" applyBorder="1" applyAlignment="1">
      <alignment horizontal="center"/>
      <protection/>
    </xf>
    <xf numFmtId="0" fontId="2" fillId="33" borderId="0" xfId="57" applyFont="1" applyFill="1" applyProtection="1">
      <alignment/>
      <protection/>
    </xf>
    <xf numFmtId="0" fontId="38" fillId="33" borderId="0" xfId="57" applyFont="1" applyFill="1" applyProtection="1">
      <alignment/>
      <protection/>
    </xf>
    <xf numFmtId="0" fontId="2" fillId="33" borderId="0" xfId="57" applyFont="1" applyFill="1" applyAlignment="1" applyProtection="1">
      <alignment horizontal="center"/>
      <protection/>
    </xf>
    <xf numFmtId="0" fontId="38" fillId="0" borderId="0" xfId="57" applyFont="1">
      <alignment/>
      <protection/>
    </xf>
    <xf numFmtId="0" fontId="38" fillId="41" borderId="35" xfId="57" applyFont="1" applyFill="1" applyBorder="1" applyAlignment="1">
      <alignment horizontal="left"/>
      <protection/>
    </xf>
    <xf numFmtId="0" fontId="0" fillId="0" borderId="0" xfId="57">
      <alignment/>
      <protection/>
    </xf>
    <xf numFmtId="49" fontId="0" fillId="34" borderId="105" xfId="57" applyNumberFormat="1" applyFont="1" applyFill="1" applyBorder="1" applyAlignment="1">
      <alignment horizontal="left"/>
      <protection/>
    </xf>
    <xf numFmtId="0" fontId="0" fillId="40" borderId="0" xfId="57" applyFont="1" applyFill="1" applyBorder="1" applyProtection="1">
      <alignment/>
      <protection/>
    </xf>
    <xf numFmtId="0" fontId="38" fillId="0" borderId="0" xfId="57" applyFont="1" applyFill="1" applyProtection="1">
      <alignment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0" fillId="0" borderId="106" xfId="0" applyBorder="1" applyAlignment="1">
      <alignment/>
    </xf>
    <xf numFmtId="0" fontId="0" fillId="0" borderId="0" xfId="0" applyAlignment="1">
      <alignment horizontal="left" vertical="top" wrapText="1"/>
    </xf>
    <xf numFmtId="0" fontId="27" fillId="0" borderId="101" xfId="0" applyFont="1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49" fontId="27" fillId="0" borderId="0" xfId="0" applyNumberFormat="1" applyFont="1" applyAlignment="1">
      <alignment/>
    </xf>
    <xf numFmtId="0" fontId="27" fillId="0" borderId="101" xfId="0" applyFont="1" applyBorder="1" applyAlignment="1">
      <alignment horizontal="center"/>
    </xf>
    <xf numFmtId="0" fontId="27" fillId="0" borderId="103" xfId="0" applyFont="1" applyBorder="1" applyAlignment="1">
      <alignment horizontal="center"/>
    </xf>
    <xf numFmtId="0" fontId="27" fillId="0" borderId="106" xfId="0" applyFont="1" applyBorder="1" applyAlignment="1">
      <alignment/>
    </xf>
    <xf numFmtId="0" fontId="2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9" fontId="11" fillId="35" borderId="33" xfId="0" applyNumberFormat="1" applyFont="1" applyFill="1" applyBorder="1" applyAlignment="1">
      <alignment horizontal="left"/>
    </xf>
    <xf numFmtId="0" fontId="14" fillId="33" borderId="107" xfId="0" applyFont="1" applyFill="1" applyBorder="1" applyAlignment="1">
      <alignment horizontal="center"/>
    </xf>
    <xf numFmtId="0" fontId="14" fillId="33" borderId="108" xfId="0" applyFont="1" applyFill="1" applyBorder="1" applyAlignment="1">
      <alignment horizontal="center"/>
    </xf>
    <xf numFmtId="0" fontId="14" fillId="33" borderId="109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vertical="top"/>
    </xf>
    <xf numFmtId="0" fontId="9" fillId="41" borderId="0" xfId="0" applyFont="1" applyFill="1" applyAlignment="1">
      <alignment horizontal="left"/>
    </xf>
    <xf numFmtId="0" fontId="9" fillId="36" borderId="0" xfId="0" applyFont="1" applyFill="1" applyAlignment="1">
      <alignment horizontal="left"/>
    </xf>
    <xf numFmtId="0" fontId="11" fillId="35" borderId="0" xfId="0" applyFont="1" applyFill="1" applyAlignment="1">
      <alignment horizontal="left"/>
    </xf>
    <xf numFmtId="0" fontId="3" fillId="35" borderId="110" xfId="0" applyFont="1" applyFill="1" applyBorder="1" applyAlignment="1">
      <alignment horizontal="left"/>
    </xf>
    <xf numFmtId="0" fontId="3" fillId="35" borderId="111" xfId="0" applyFont="1" applyFill="1" applyBorder="1" applyAlignment="1">
      <alignment horizontal="left"/>
    </xf>
    <xf numFmtId="0" fontId="3" fillId="35" borderId="112" xfId="0" applyFont="1" applyFill="1" applyBorder="1" applyAlignment="1">
      <alignment horizontal="left"/>
    </xf>
    <xf numFmtId="0" fontId="0" fillId="35" borderId="85" xfId="0" applyFont="1" applyFill="1" applyBorder="1" applyAlignment="1">
      <alignment horizontal="left"/>
    </xf>
    <xf numFmtId="0" fontId="0" fillId="35" borderId="34" xfId="0" applyFont="1" applyFill="1" applyBorder="1" applyAlignment="1">
      <alignment horizontal="left"/>
    </xf>
    <xf numFmtId="0" fontId="0" fillId="35" borderId="113" xfId="0" applyFont="1" applyFill="1" applyBorder="1" applyAlignment="1">
      <alignment horizontal="left"/>
    </xf>
    <xf numFmtId="0" fontId="11" fillId="34" borderId="32" xfId="0" applyFont="1" applyFill="1" applyBorder="1" applyAlignment="1">
      <alignment horizontal="left"/>
    </xf>
    <xf numFmtId="0" fontId="17" fillId="34" borderId="32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35" borderId="85" xfId="0" applyFill="1" applyBorder="1" applyAlignment="1">
      <alignment horizontal="left"/>
    </xf>
    <xf numFmtId="0" fontId="0" fillId="35" borderId="34" xfId="0" applyFill="1" applyBorder="1" applyAlignment="1">
      <alignment horizontal="left"/>
    </xf>
    <xf numFmtId="0" fontId="0" fillId="35" borderId="113" xfId="0" applyFill="1" applyBorder="1" applyAlignment="1">
      <alignment horizontal="left"/>
    </xf>
    <xf numFmtId="0" fontId="9" fillId="35" borderId="85" xfId="0" applyFont="1" applyFill="1" applyBorder="1" applyAlignment="1">
      <alignment horizontal="left" wrapText="1"/>
    </xf>
    <xf numFmtId="0" fontId="0" fillId="35" borderId="98" xfId="0" applyFont="1" applyFill="1" applyBorder="1" applyAlignment="1">
      <alignment horizontal="left" wrapText="1"/>
    </xf>
    <xf numFmtId="0" fontId="11" fillId="0" borderId="114" xfId="0" applyFont="1" applyBorder="1" applyAlignment="1">
      <alignment wrapText="1"/>
    </xf>
    <xf numFmtId="0" fontId="3" fillId="0" borderId="114" xfId="0" applyFont="1" applyBorder="1" applyAlignment="1">
      <alignment/>
    </xf>
    <xf numFmtId="0" fontId="9" fillId="35" borderId="85" xfId="0" applyFont="1" applyFill="1" applyBorder="1" applyAlignment="1">
      <alignment horizontal="center" wrapText="1"/>
    </xf>
    <xf numFmtId="0" fontId="9" fillId="35" borderId="98" xfId="0" applyFont="1" applyFill="1" applyBorder="1" applyAlignment="1">
      <alignment horizontal="center" wrapText="1"/>
    </xf>
    <xf numFmtId="0" fontId="31" fillId="35" borderId="85" xfId="0" applyFont="1" applyFill="1" applyBorder="1" applyAlignment="1">
      <alignment vertical="center" wrapText="1"/>
    </xf>
    <xf numFmtId="0" fontId="32" fillId="35" borderId="98" xfId="0" applyFont="1" applyFill="1" applyBorder="1" applyAlignment="1">
      <alignment vertical="center"/>
    </xf>
    <xf numFmtId="0" fontId="9" fillId="35" borderId="85" xfId="0" applyFont="1" applyFill="1" applyBorder="1" applyAlignment="1">
      <alignment wrapText="1"/>
    </xf>
    <xf numFmtId="0" fontId="0" fillId="35" borderId="98" xfId="0" applyFill="1" applyBorder="1" applyAlignment="1">
      <alignment/>
    </xf>
    <xf numFmtId="0" fontId="17" fillId="0" borderId="104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63" xfId="0" applyFont="1" applyBorder="1" applyAlignment="1" applyProtection="1">
      <alignment horizontal="center"/>
      <protection/>
    </xf>
    <xf numFmtId="0" fontId="11" fillId="0" borderId="115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90" xfId="0" applyFont="1" applyBorder="1" applyAlignment="1" applyProtection="1">
      <alignment horizontal="center"/>
      <protection/>
    </xf>
    <xf numFmtId="0" fontId="9" fillId="35" borderId="85" xfId="0" applyFont="1" applyFill="1" applyBorder="1" applyAlignment="1" applyProtection="1">
      <alignment horizontal="center"/>
      <protection/>
    </xf>
    <xf numFmtId="0" fontId="9" fillId="35" borderId="98" xfId="0" applyFont="1" applyFill="1" applyBorder="1" applyAlignment="1" applyProtection="1">
      <alignment horizontal="center"/>
      <protection/>
    </xf>
    <xf numFmtId="0" fontId="9" fillId="35" borderId="116" xfId="0" applyFont="1" applyFill="1" applyBorder="1" applyAlignment="1" applyProtection="1">
      <alignment horizontal="center"/>
      <protection/>
    </xf>
    <xf numFmtId="0" fontId="9" fillId="35" borderId="43" xfId="0" applyFont="1" applyFill="1" applyBorder="1" applyAlignment="1" applyProtection="1">
      <alignment horizontal="center"/>
      <protection/>
    </xf>
    <xf numFmtId="0" fontId="9" fillId="35" borderId="116" xfId="0" applyFont="1" applyFill="1" applyBorder="1" applyAlignment="1" applyProtection="1">
      <alignment horizontal="left"/>
      <protection/>
    </xf>
    <xf numFmtId="0" fontId="9" fillId="35" borderId="43" xfId="0" applyFont="1" applyFill="1" applyBorder="1" applyAlignment="1" applyProtection="1">
      <alignment horizontal="left"/>
      <protection/>
    </xf>
    <xf numFmtId="0" fontId="9" fillId="35" borderId="85" xfId="0" applyFont="1" applyFill="1" applyBorder="1" applyAlignment="1" applyProtection="1">
      <alignment horizontal="left"/>
      <protection/>
    </xf>
    <xf numFmtId="0" fontId="9" fillId="35" borderId="98" xfId="0" applyFont="1" applyFill="1" applyBorder="1" applyAlignment="1" applyProtection="1">
      <alignment horizontal="left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ont="1" applyFill="1" applyAlignment="1" quotePrefix="1">
      <alignment wrapText="1"/>
    </xf>
    <xf numFmtId="0" fontId="3" fillId="34" borderId="32" xfId="0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7" fillId="33" borderId="0" xfId="0" applyFont="1" applyFill="1" applyAlignment="1" applyProtection="1">
      <alignment horizontal="center"/>
      <protection/>
    </xf>
    <xf numFmtId="0" fontId="0" fillId="41" borderId="105" xfId="57" applyFont="1" applyFill="1" applyBorder="1" applyAlignment="1">
      <alignment horizontal="center"/>
      <protection/>
    </xf>
    <xf numFmtId="0" fontId="38" fillId="41" borderId="105" xfId="57" applyFont="1" applyFill="1" applyBorder="1" applyAlignment="1">
      <alignment horizontal="center"/>
      <protection/>
    </xf>
    <xf numFmtId="0" fontId="36" fillId="33" borderId="0" xfId="57" applyFont="1" applyFill="1" applyAlignment="1" applyProtection="1">
      <alignment horizontal="center"/>
      <protection/>
    </xf>
    <xf numFmtId="0" fontId="36" fillId="33" borderId="117" xfId="57" applyFont="1" applyFill="1" applyBorder="1" applyAlignment="1" applyProtection="1">
      <alignment horizontal="center"/>
      <protection/>
    </xf>
    <xf numFmtId="0" fontId="36" fillId="33" borderId="40" xfId="57" applyFont="1" applyFill="1" applyBorder="1" applyAlignment="1" applyProtection="1">
      <alignment horizontal="center"/>
      <protection/>
    </xf>
    <xf numFmtId="0" fontId="36" fillId="33" borderId="84" xfId="57" applyFont="1" applyFill="1" applyBorder="1" applyAlignment="1" applyProtection="1">
      <alignment horizontal="center"/>
      <protection/>
    </xf>
    <xf numFmtId="0" fontId="0" fillId="41" borderId="105" xfId="57" applyFont="1" applyFill="1" applyBorder="1" applyAlignment="1" quotePrefix="1">
      <alignment horizontal="left"/>
      <protection/>
    </xf>
    <xf numFmtId="0" fontId="0" fillId="41" borderId="105" xfId="57" applyFont="1" applyFill="1" applyBorder="1" applyAlignment="1">
      <alignment horizontal="left"/>
      <protection/>
    </xf>
    <xf numFmtId="0" fontId="0" fillId="36" borderId="102" xfId="57" applyFont="1" applyFill="1" applyBorder="1" applyAlignment="1" quotePrefix="1">
      <alignment horizontal="center"/>
      <protection/>
    </xf>
    <xf numFmtId="0" fontId="0" fillId="36" borderId="102" xfId="57" applyFont="1" applyFill="1" applyBorder="1" applyAlignment="1">
      <alignment horizontal="center"/>
      <protection/>
    </xf>
    <xf numFmtId="0" fontId="25" fillId="35" borderId="2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34" borderId="35" xfId="0" applyFont="1" applyFill="1" applyBorder="1" applyAlignment="1">
      <alignment horizontal="left"/>
    </xf>
    <xf numFmtId="0" fontId="3" fillId="34" borderId="4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416bud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hmh.maryland.gov/Documents%20and%20Settings/hddelc00/My%20Documents/04%20budgets%20comb/04Budget/416bud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MH4542A"/>
      <sheetName val="projections"/>
      <sheetName val="DHMH4542B"/>
      <sheetName val="DHMH4542C"/>
      <sheetName val="DHMH 4524D"/>
      <sheetName val="DHMH 4524E"/>
      <sheetName val="DHMH 4524E rev"/>
      <sheetName val="DHMH 4524F"/>
      <sheetName val="DHMH 4524G"/>
      <sheetName val="DHMH 4524H"/>
      <sheetName val="DHMH 4524I"/>
      <sheetName val="DHMH 4542J"/>
      <sheetName val="DHMH 4524K"/>
      <sheetName val="projected"/>
      <sheetName val="DHMH 440"/>
      <sheetName val="440 PERFORMANCE"/>
      <sheetName val="440 A"/>
      <sheetName val="ADJMTS"/>
      <sheetName val="PERSONN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+@sum(C22:C125" TargetMode="External" /><Relationship Id="rId2" Type="http://schemas.openxmlformats.org/officeDocument/2006/relationships/hyperlink" Target="mailto:+@sum(C22:C125" TargetMode="Externa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57"/>
  <sheetViews>
    <sheetView zoomScale="75" zoomScaleNormal="75" zoomScalePageLayoutView="0" workbookViewId="0" topLeftCell="A1">
      <selection activeCell="A13" sqref="A13:C13"/>
    </sheetView>
  </sheetViews>
  <sheetFormatPr defaultColWidth="8.88671875" defaultRowHeight="15"/>
  <cols>
    <col min="1" max="1" width="75.10546875" style="0" customWidth="1"/>
  </cols>
  <sheetData>
    <row r="1" spans="1:5" ht="48.75" customHeight="1">
      <c r="A1" s="459" t="s">
        <v>336</v>
      </c>
      <c r="B1" s="460"/>
      <c r="C1" s="460"/>
      <c r="D1" s="460"/>
      <c r="E1" s="460"/>
    </row>
    <row r="2" spans="1:6" ht="56.25" customHeight="1">
      <c r="A2" s="451" t="s">
        <v>337</v>
      </c>
      <c r="B2" s="449"/>
      <c r="C2" s="449"/>
      <c r="D2" s="449"/>
      <c r="E2" s="449"/>
      <c r="F2" s="241"/>
    </row>
    <row r="3" spans="1:5" ht="15.75" thickBot="1">
      <c r="A3" s="449"/>
      <c r="B3" s="449"/>
      <c r="C3" s="449"/>
      <c r="D3" s="449"/>
      <c r="E3" s="449"/>
    </row>
    <row r="4" spans="1:5" ht="17.25" thickBot="1" thickTop="1">
      <c r="A4" s="452" t="s">
        <v>332</v>
      </c>
      <c r="B4" s="453"/>
      <c r="C4" s="454"/>
      <c r="D4" s="456" t="s">
        <v>333</v>
      </c>
      <c r="E4" s="457"/>
    </row>
    <row r="5" spans="1:5" ht="16.5" thickTop="1">
      <c r="A5" s="455"/>
      <c r="B5" s="449"/>
      <c r="C5" s="450"/>
      <c r="D5" s="447"/>
      <c r="E5" s="447"/>
    </row>
    <row r="6" spans="1:5" ht="15.75">
      <c r="A6" s="455"/>
      <c r="B6" s="449"/>
      <c r="C6" s="450"/>
      <c r="D6" s="447"/>
      <c r="E6" s="447"/>
    </row>
    <row r="7" spans="1:5" ht="15.75">
      <c r="A7" s="448"/>
      <c r="B7" s="449"/>
      <c r="C7" s="450"/>
      <c r="D7" s="447"/>
      <c r="E7" s="447"/>
    </row>
    <row r="8" spans="1:5" ht="15.75">
      <c r="A8" s="448"/>
      <c r="B8" s="449"/>
      <c r="C8" s="450"/>
      <c r="D8" s="447"/>
      <c r="E8" s="447"/>
    </row>
    <row r="9" spans="1:5" ht="15.75">
      <c r="A9" s="448"/>
      <c r="B9" s="449"/>
      <c r="C9" s="450"/>
      <c r="D9" s="447"/>
      <c r="E9" s="447"/>
    </row>
    <row r="10" spans="1:5" ht="15.75">
      <c r="A10" s="448"/>
      <c r="B10" s="449"/>
      <c r="C10" s="450"/>
      <c r="D10" s="447"/>
      <c r="E10" s="447"/>
    </row>
    <row r="11" spans="1:5" ht="15.75">
      <c r="A11" s="448"/>
      <c r="B11" s="449"/>
      <c r="C11" s="450"/>
      <c r="D11" s="447"/>
      <c r="E11" s="447"/>
    </row>
    <row r="12" spans="1:5" s="6" customFormat="1" ht="15.75">
      <c r="A12" s="448"/>
      <c r="B12" s="449"/>
      <c r="C12" s="450"/>
      <c r="D12" s="447"/>
      <c r="E12" s="447"/>
    </row>
    <row r="13" spans="1:5" ht="15.75">
      <c r="A13" s="448"/>
      <c r="B13" s="449"/>
      <c r="C13" s="450"/>
      <c r="D13" s="447"/>
      <c r="E13" s="447"/>
    </row>
    <row r="14" spans="1:5" ht="15.75">
      <c r="A14" s="448"/>
      <c r="B14" s="449"/>
      <c r="C14" s="450"/>
      <c r="D14" s="447"/>
      <c r="E14" s="447"/>
    </row>
    <row r="15" spans="1:5" ht="15.75">
      <c r="A15" s="448"/>
      <c r="B15" s="449"/>
      <c r="C15" s="450"/>
      <c r="D15" s="447"/>
      <c r="E15" s="447"/>
    </row>
    <row r="16" spans="1:5" ht="15.75">
      <c r="A16" s="448"/>
      <c r="B16" s="449"/>
      <c r="C16" s="450"/>
      <c r="D16" s="447"/>
      <c r="E16" s="447"/>
    </row>
    <row r="17" spans="1:5" ht="15.75">
      <c r="A17" s="448"/>
      <c r="B17" s="449"/>
      <c r="C17" s="450"/>
      <c r="D17" s="447"/>
      <c r="E17" s="447"/>
    </row>
    <row r="18" spans="1:5" ht="15.75">
      <c r="A18" s="448"/>
      <c r="B18" s="449"/>
      <c r="C18" s="450"/>
      <c r="D18" s="447"/>
      <c r="E18" s="447"/>
    </row>
    <row r="19" spans="1:5" ht="15.75">
      <c r="A19" s="448"/>
      <c r="B19" s="449"/>
      <c r="C19" s="450"/>
      <c r="D19" s="447"/>
      <c r="E19" s="447"/>
    </row>
    <row r="20" spans="1:5" ht="15.75">
      <c r="A20" s="448"/>
      <c r="B20" s="449"/>
      <c r="C20" s="450"/>
      <c r="D20" s="447"/>
      <c r="E20" s="447"/>
    </row>
    <row r="21" spans="1:5" ht="15.75">
      <c r="A21" s="448"/>
      <c r="B21" s="449"/>
      <c r="C21" s="450"/>
      <c r="D21" s="447"/>
      <c r="E21" s="447"/>
    </row>
    <row r="22" spans="1:5" ht="15.75">
      <c r="A22" s="448"/>
      <c r="B22" s="449"/>
      <c r="C22" s="450"/>
      <c r="D22" s="447"/>
      <c r="E22" s="447"/>
    </row>
    <row r="23" spans="1:5" ht="15.75">
      <c r="A23" s="448"/>
      <c r="B23" s="449"/>
      <c r="C23" s="450"/>
      <c r="D23" s="447"/>
      <c r="E23" s="447"/>
    </row>
    <row r="24" spans="1:5" ht="15.75">
      <c r="A24" s="448"/>
      <c r="B24" s="449"/>
      <c r="C24" s="450"/>
      <c r="D24" s="447"/>
      <c r="E24" s="447"/>
    </row>
    <row r="25" spans="1:5" ht="15.75">
      <c r="A25" s="448"/>
      <c r="B25" s="449"/>
      <c r="C25" s="450"/>
      <c r="D25" s="447"/>
      <c r="E25" s="447"/>
    </row>
    <row r="26" spans="1:5" ht="15.75">
      <c r="A26" s="448"/>
      <c r="B26" s="449"/>
      <c r="C26" s="450"/>
      <c r="D26" s="447"/>
      <c r="E26" s="447"/>
    </row>
    <row r="27" spans="1:5" ht="15.75">
      <c r="A27" s="448"/>
      <c r="B27" s="449"/>
      <c r="C27" s="450"/>
      <c r="D27" s="447"/>
      <c r="E27" s="447"/>
    </row>
    <row r="28" spans="1:5" ht="15.75">
      <c r="A28" s="448"/>
      <c r="B28" s="449"/>
      <c r="C28" s="450"/>
      <c r="D28" s="447"/>
      <c r="E28" s="447"/>
    </row>
    <row r="29" spans="1:5" ht="15.75">
      <c r="A29" s="448"/>
      <c r="B29" s="449"/>
      <c r="C29" s="450"/>
      <c r="D29" s="447"/>
      <c r="E29" s="447"/>
    </row>
    <row r="30" spans="1:5" ht="15.75">
      <c r="A30" s="448"/>
      <c r="B30" s="449"/>
      <c r="C30" s="450"/>
      <c r="D30" s="447"/>
      <c r="E30" s="447"/>
    </row>
    <row r="31" spans="1:5" ht="15.75">
      <c r="A31" s="448"/>
      <c r="B31" s="449"/>
      <c r="C31" s="450"/>
      <c r="D31" s="447"/>
      <c r="E31" s="447"/>
    </row>
    <row r="32" spans="1:5" ht="15.75">
      <c r="A32" s="448"/>
      <c r="B32" s="449"/>
      <c r="C32" s="450"/>
      <c r="D32" s="447"/>
      <c r="E32" s="447"/>
    </row>
    <row r="33" spans="1:5" ht="15.75">
      <c r="A33" s="448"/>
      <c r="B33" s="449"/>
      <c r="C33" s="450"/>
      <c r="D33" s="447"/>
      <c r="E33" s="447"/>
    </row>
    <row r="34" spans="1:5" ht="15.75">
      <c r="A34" s="448"/>
      <c r="B34" s="449"/>
      <c r="C34" s="450"/>
      <c r="D34" s="447"/>
      <c r="E34" s="447"/>
    </row>
    <row r="35" spans="1:5" ht="15.75">
      <c r="A35" s="448"/>
      <c r="B35" s="449"/>
      <c r="C35" s="450"/>
      <c r="D35" s="447"/>
      <c r="E35" s="447"/>
    </row>
    <row r="36" spans="1:5" ht="15.75">
      <c r="A36" s="448"/>
      <c r="B36" s="449"/>
      <c r="C36" s="450"/>
      <c r="D36" s="447"/>
      <c r="E36" s="447"/>
    </row>
    <row r="37" spans="1:5" ht="15.75">
      <c r="A37" s="448"/>
      <c r="B37" s="449"/>
      <c r="C37" s="450"/>
      <c r="D37" s="447"/>
      <c r="E37" s="447"/>
    </row>
    <row r="38" spans="1:5" ht="15.75">
      <c r="A38" s="448"/>
      <c r="B38" s="449"/>
      <c r="C38" s="450"/>
      <c r="D38" s="447"/>
      <c r="E38" s="447"/>
    </row>
    <row r="39" spans="1:5" ht="15.75">
      <c r="A39" s="448"/>
      <c r="B39" s="449"/>
      <c r="C39" s="450"/>
      <c r="D39" s="447"/>
      <c r="E39" s="447"/>
    </row>
    <row r="40" spans="1:5" ht="15.75">
      <c r="A40" s="448"/>
      <c r="B40" s="449"/>
      <c r="C40" s="450"/>
      <c r="D40" s="447"/>
      <c r="E40" s="447"/>
    </row>
    <row r="41" spans="1:5" ht="15.75">
      <c r="A41" s="448"/>
      <c r="B41" s="449"/>
      <c r="C41" s="450"/>
      <c r="D41" s="447"/>
      <c r="E41" s="447"/>
    </row>
    <row r="42" spans="1:5" ht="15.75">
      <c r="A42" s="448"/>
      <c r="B42" s="449"/>
      <c r="C42" s="450"/>
      <c r="D42" s="447"/>
      <c r="E42" s="447"/>
    </row>
    <row r="43" spans="1:5" ht="15.75">
      <c r="A43" s="448"/>
      <c r="B43" s="449"/>
      <c r="C43" s="450"/>
      <c r="D43" s="447"/>
      <c r="E43" s="447"/>
    </row>
    <row r="44" spans="1:5" ht="15.75">
      <c r="A44" s="448"/>
      <c r="B44" s="449"/>
      <c r="C44" s="450"/>
      <c r="D44" s="447"/>
      <c r="E44" s="447"/>
    </row>
    <row r="45" spans="1:5" ht="15.75">
      <c r="A45" s="448"/>
      <c r="B45" s="449"/>
      <c r="C45" s="450"/>
      <c r="D45" s="447"/>
      <c r="E45" s="447"/>
    </row>
    <row r="46" spans="1:5" ht="15.75">
      <c r="A46" s="448"/>
      <c r="B46" s="449"/>
      <c r="C46" s="450"/>
      <c r="D46" s="447"/>
      <c r="E46" s="447"/>
    </row>
    <row r="47" spans="1:5" ht="15.75">
      <c r="A47" s="448"/>
      <c r="B47" s="449"/>
      <c r="C47" s="450"/>
      <c r="D47" s="447"/>
      <c r="E47" s="447"/>
    </row>
    <row r="48" spans="1:5" ht="15.75">
      <c r="A48" s="448"/>
      <c r="B48" s="449"/>
      <c r="C48" s="450"/>
      <c r="D48" s="447"/>
      <c r="E48" s="447"/>
    </row>
    <row r="49" spans="1:5" ht="15.75">
      <c r="A49" s="448"/>
      <c r="B49" s="449"/>
      <c r="C49" s="450"/>
      <c r="D49" s="447"/>
      <c r="E49" s="447"/>
    </row>
    <row r="50" spans="1:5" ht="15.75">
      <c r="A50" s="448"/>
      <c r="B50" s="449"/>
      <c r="C50" s="450"/>
      <c r="D50" s="447"/>
      <c r="E50" s="447"/>
    </row>
    <row r="51" spans="1:5" ht="15.75">
      <c r="A51" s="448"/>
      <c r="B51" s="449"/>
      <c r="C51" s="450"/>
      <c r="D51" s="447"/>
      <c r="E51" s="447"/>
    </row>
    <row r="52" spans="1:5" ht="15.75">
      <c r="A52" s="448"/>
      <c r="B52" s="449"/>
      <c r="C52" s="450"/>
      <c r="D52" s="447"/>
      <c r="E52" s="447"/>
    </row>
    <row r="53" spans="1:5" ht="15.75">
      <c r="A53" s="448"/>
      <c r="B53" s="449"/>
      <c r="C53" s="450"/>
      <c r="D53" s="447"/>
      <c r="E53" s="447"/>
    </row>
    <row r="54" spans="1:5" ht="15.75">
      <c r="A54" s="448"/>
      <c r="B54" s="449"/>
      <c r="C54" s="450"/>
      <c r="D54" s="447"/>
      <c r="E54" s="447"/>
    </row>
    <row r="55" spans="1:5" ht="15.75">
      <c r="A55" s="448"/>
      <c r="B55" s="449"/>
      <c r="C55" s="450"/>
      <c r="D55" s="447"/>
      <c r="E55" s="447"/>
    </row>
    <row r="56" spans="1:5" ht="15.75">
      <c r="A56" s="448"/>
      <c r="B56" s="448"/>
      <c r="C56" s="458"/>
      <c r="D56" s="447"/>
      <c r="E56" s="447"/>
    </row>
    <row r="57" spans="1:5" ht="15.75">
      <c r="A57" s="448"/>
      <c r="B57" s="448"/>
      <c r="C57" s="458"/>
      <c r="D57" s="447"/>
      <c r="E57" s="447"/>
    </row>
  </sheetData>
  <sheetProtection/>
  <mergeCells count="111">
    <mergeCell ref="A1:E1"/>
    <mergeCell ref="A3:E3"/>
    <mergeCell ref="A54:C54"/>
    <mergeCell ref="A55:C55"/>
    <mergeCell ref="A46:C46"/>
    <mergeCell ref="A47:C47"/>
    <mergeCell ref="A48:C48"/>
    <mergeCell ref="A49:C49"/>
    <mergeCell ref="A42:C42"/>
    <mergeCell ref="A43:C43"/>
    <mergeCell ref="A56:C56"/>
    <mergeCell ref="A57:C57"/>
    <mergeCell ref="A50:C50"/>
    <mergeCell ref="A51:C51"/>
    <mergeCell ref="A52:C52"/>
    <mergeCell ref="A53:C53"/>
    <mergeCell ref="A34:C34"/>
    <mergeCell ref="A35:C35"/>
    <mergeCell ref="A44:C44"/>
    <mergeCell ref="A45:C45"/>
    <mergeCell ref="A38:C38"/>
    <mergeCell ref="A39:C39"/>
    <mergeCell ref="A40:C40"/>
    <mergeCell ref="A41:C41"/>
    <mergeCell ref="A36:C36"/>
    <mergeCell ref="A37:C37"/>
    <mergeCell ref="A23:C23"/>
    <mergeCell ref="A30:C30"/>
    <mergeCell ref="A31:C31"/>
    <mergeCell ref="A32:C32"/>
    <mergeCell ref="A33:C33"/>
    <mergeCell ref="A26:C26"/>
    <mergeCell ref="A27:C27"/>
    <mergeCell ref="A28:C28"/>
    <mergeCell ref="A29:C29"/>
    <mergeCell ref="A25:C25"/>
    <mergeCell ref="A10:C10"/>
    <mergeCell ref="A11:C11"/>
    <mergeCell ref="A21:C21"/>
    <mergeCell ref="A22:C22"/>
    <mergeCell ref="A15:C15"/>
    <mergeCell ref="A18:C18"/>
    <mergeCell ref="A19:C19"/>
    <mergeCell ref="A20:C20"/>
    <mergeCell ref="A16:C16"/>
    <mergeCell ref="A7:C7"/>
    <mergeCell ref="D47:E47"/>
    <mergeCell ref="D48:E48"/>
    <mergeCell ref="A12:C12"/>
    <mergeCell ref="A13:C13"/>
    <mergeCell ref="D41:E41"/>
    <mergeCell ref="D42:E42"/>
    <mergeCell ref="A24:C24"/>
    <mergeCell ref="A14:C14"/>
    <mergeCell ref="A9:C9"/>
    <mergeCell ref="A2:E2"/>
    <mergeCell ref="A4:C4"/>
    <mergeCell ref="A5:C5"/>
    <mergeCell ref="A6:C6"/>
    <mergeCell ref="D4:E4"/>
    <mergeCell ref="D5:E5"/>
    <mergeCell ref="D6:E6"/>
    <mergeCell ref="A8:C8"/>
    <mergeCell ref="D51:E51"/>
    <mergeCell ref="D57:E57"/>
    <mergeCell ref="D52:E52"/>
    <mergeCell ref="D55:E55"/>
    <mergeCell ref="D56:E56"/>
    <mergeCell ref="D53:E53"/>
    <mergeCell ref="D54:E54"/>
    <mergeCell ref="D43:E43"/>
    <mergeCell ref="A17:C17"/>
    <mergeCell ref="D45:E45"/>
    <mergeCell ref="D46:E46"/>
    <mergeCell ref="D49:E49"/>
    <mergeCell ref="D50:E50"/>
    <mergeCell ref="D40:E40"/>
    <mergeCell ref="D7:E7"/>
    <mergeCell ref="D30:E30"/>
    <mergeCell ref="D31:E31"/>
    <mergeCell ref="D32:E32"/>
    <mergeCell ref="D33:E33"/>
    <mergeCell ref="D34:E34"/>
    <mergeCell ref="D44:E44"/>
    <mergeCell ref="D35:E35"/>
    <mergeCell ref="D36:E36"/>
    <mergeCell ref="D37:E37"/>
    <mergeCell ref="D25:E25"/>
    <mergeCell ref="D26:E26"/>
    <mergeCell ref="D39:E39"/>
    <mergeCell ref="D38:E38"/>
    <mergeCell ref="D27:E27"/>
    <mergeCell ref="D28:E28"/>
    <mergeCell ref="D29:E29"/>
    <mergeCell ref="D21:E21"/>
    <mergeCell ref="D22:E22"/>
    <mergeCell ref="D23:E23"/>
    <mergeCell ref="D24:E24"/>
    <mergeCell ref="D17:E17"/>
    <mergeCell ref="D18:E18"/>
    <mergeCell ref="D19:E19"/>
    <mergeCell ref="D20:E20"/>
    <mergeCell ref="D15:E15"/>
    <mergeCell ref="D16:E16"/>
    <mergeCell ref="D14:E14"/>
    <mergeCell ref="D8:E8"/>
    <mergeCell ref="D9:E9"/>
    <mergeCell ref="D10:E10"/>
    <mergeCell ref="D11:E11"/>
    <mergeCell ref="D12:E12"/>
    <mergeCell ref="D13:E13"/>
  </mergeCells>
  <printOptions/>
  <pageMargins left="0.75" right="0.75" top="1" bottom="1" header="0.5" footer="0.5"/>
  <pageSetup horizontalDpi="600" verticalDpi="600" orientation="portrait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48"/>
  <sheetViews>
    <sheetView zoomScale="80" zoomScaleNormal="80" zoomScalePageLayoutView="0" workbookViewId="0" topLeftCell="A1">
      <selection activeCell="D42" sqref="D42"/>
    </sheetView>
  </sheetViews>
  <sheetFormatPr defaultColWidth="8.88671875" defaultRowHeight="15"/>
  <cols>
    <col min="1" max="1" width="48.5546875" style="0" customWidth="1"/>
    <col min="2" max="2" width="22.10546875" style="0" customWidth="1"/>
    <col min="3" max="3" width="31.77734375" style="0" customWidth="1"/>
    <col min="4" max="4" width="50.3359375" style="0" customWidth="1"/>
    <col min="5" max="5" width="15.77734375" style="0" customWidth="1"/>
    <col min="6" max="6" width="16.5546875" style="0" customWidth="1"/>
  </cols>
  <sheetData>
    <row r="1" spans="1:6" ht="18">
      <c r="A1" s="478" t="s">
        <v>3</v>
      </c>
      <c r="B1" s="478"/>
      <c r="C1" s="478"/>
      <c r="D1" s="478"/>
      <c r="E1" s="478"/>
      <c r="F1" s="478"/>
    </row>
    <row r="2" spans="1:6" ht="18">
      <c r="A2" s="478" t="str">
        <f>+'budget4542.a'!A2</f>
        <v>LOCAL HEALTH DEPARTMENT BUDGET PACKAGE</v>
      </c>
      <c r="B2" s="478"/>
      <c r="C2" s="478"/>
      <c r="D2" s="478"/>
      <c r="E2" s="478"/>
      <c r="F2" s="478"/>
    </row>
    <row r="3" spans="1:6" ht="18">
      <c r="A3" s="478" t="s">
        <v>311</v>
      </c>
      <c r="B3" s="478"/>
      <c r="C3" s="478"/>
      <c r="D3" s="478"/>
      <c r="E3" s="478"/>
      <c r="F3" s="478"/>
    </row>
    <row r="4" spans="2:6" ht="15.75">
      <c r="B4" s="6"/>
      <c r="C4" s="61" t="s">
        <v>273</v>
      </c>
      <c r="E4" s="288"/>
      <c r="F4" s="8"/>
    </row>
    <row r="6" spans="1:6" ht="21" customHeight="1" thickBot="1">
      <c r="A6" s="65" t="str">
        <f>+'budget4542.a'!B6</f>
        <v>LOCAL HEALTH DEPT:  </v>
      </c>
      <c r="B6" s="476">
        <f>+'budget4542.a'!D6</f>
        <v>0</v>
      </c>
      <c r="C6" s="476"/>
      <c r="D6" s="53"/>
      <c r="E6" s="70" t="str">
        <f>+'budget4542.a'!G6</f>
        <v>ORIGINAL BUDG. (Y/N):     </v>
      </c>
      <c r="F6" s="74"/>
    </row>
    <row r="7" spans="1:6" ht="21" customHeight="1" thickBot="1">
      <c r="A7" s="65" t="str">
        <f>+'budget4542.a'!B10</f>
        <v>PROJECT TITLE:                           </v>
      </c>
      <c r="B7" s="476">
        <f>+'budget4542.a'!D10</f>
        <v>0</v>
      </c>
      <c r="C7" s="476"/>
      <c r="D7" s="53"/>
      <c r="E7" s="70" t="str">
        <f>+'budget4542.a'!G7</f>
        <v>MODIFICATION:                 #</v>
      </c>
      <c r="F7" s="74"/>
    </row>
    <row r="8" spans="1:6" ht="21" customHeight="1" thickBot="1">
      <c r="A8" s="65" t="str">
        <f>+'budget4542.a'!B11</f>
        <v>AWARD NUMBER:                          </v>
      </c>
      <c r="B8" s="476">
        <f>+'budget4542.a'!D11</f>
        <v>0</v>
      </c>
      <c r="C8" s="476"/>
      <c r="D8" s="53"/>
      <c r="E8" s="70" t="str">
        <f>+'budget4542.a'!G8</f>
        <v>SUPPLEMENT:                   #</v>
      </c>
      <c r="F8" s="74"/>
    </row>
    <row r="9" spans="1:6" ht="21" customHeight="1" thickBot="1">
      <c r="A9" s="65" t="str">
        <f>+'budget4542.a'!B15</f>
        <v>AWARD PERIOD:                            </v>
      </c>
      <c r="B9" s="476">
        <f>+'budget4542.a'!D15</f>
        <v>0</v>
      </c>
      <c r="C9" s="476"/>
      <c r="D9" s="53"/>
      <c r="E9" s="70" t="str">
        <f>+'budget4542.a'!G9</f>
        <v>REDUCTION:                       #</v>
      </c>
      <c r="F9" s="74"/>
    </row>
    <row r="10" spans="1:6" ht="21" customHeight="1">
      <c r="A10" s="53"/>
      <c r="B10" s="53"/>
      <c r="C10" s="53"/>
      <c r="D10" s="53"/>
      <c r="E10" s="70" t="str">
        <f>+'budget4542.a'!G5</f>
        <v>DATE SUBMITTED:     </v>
      </c>
      <c r="F10" s="74"/>
    </row>
    <row r="11" spans="1:6" ht="21.75" customHeight="1" thickBot="1">
      <c r="A11" s="53"/>
      <c r="B11" s="53"/>
      <c r="C11" s="53"/>
      <c r="D11" s="53"/>
      <c r="E11" s="53"/>
      <c r="F11" s="53"/>
    </row>
    <row r="12" spans="1:6" ht="16.5" thickTop="1">
      <c r="A12" s="294" t="s">
        <v>208</v>
      </c>
      <c r="B12" s="295" t="s">
        <v>312</v>
      </c>
      <c r="C12" s="296"/>
      <c r="D12" s="297" t="s">
        <v>206</v>
      </c>
      <c r="E12" s="298" t="s">
        <v>4</v>
      </c>
      <c r="F12" s="13"/>
    </row>
    <row r="13" spans="1:6" ht="15.75">
      <c r="A13" s="299" t="s">
        <v>355</v>
      </c>
      <c r="B13" s="52" t="s">
        <v>313</v>
      </c>
      <c r="C13" s="45"/>
      <c r="D13" s="46" t="s">
        <v>207</v>
      </c>
      <c r="E13" s="47" t="s">
        <v>199</v>
      </c>
      <c r="F13" s="300" t="s">
        <v>5</v>
      </c>
    </row>
    <row r="14" spans="1:6" ht="15.75">
      <c r="A14" s="301" t="s">
        <v>354</v>
      </c>
      <c r="B14" s="46" t="s">
        <v>314</v>
      </c>
      <c r="C14" s="293" t="s">
        <v>357</v>
      </c>
      <c r="D14" s="46" t="s">
        <v>210</v>
      </c>
      <c r="E14" s="47" t="s">
        <v>202</v>
      </c>
      <c r="F14" s="300" t="s">
        <v>202</v>
      </c>
    </row>
    <row r="15" spans="1:6" ht="16.5" thickBot="1">
      <c r="A15" s="145" t="s">
        <v>356</v>
      </c>
      <c r="B15" s="302"/>
      <c r="C15" s="291"/>
      <c r="D15" s="302"/>
      <c r="E15" s="303"/>
      <c r="F15" s="292"/>
    </row>
    <row r="16" spans="1:6" ht="21" customHeight="1" thickBot="1" thickTop="1">
      <c r="A16" s="382"/>
      <c r="B16" s="382"/>
      <c r="C16" s="382"/>
      <c r="D16" s="382"/>
      <c r="E16" s="382"/>
      <c r="F16" s="382"/>
    </row>
    <row r="17" spans="1:6" ht="21" customHeight="1" thickBot="1">
      <c r="A17" s="382"/>
      <c r="B17" s="382"/>
      <c r="C17" s="382"/>
      <c r="D17" s="382"/>
      <c r="E17" s="382"/>
      <c r="F17" s="382"/>
    </row>
    <row r="18" spans="1:6" ht="21" customHeight="1" thickBot="1">
      <c r="A18" s="382"/>
      <c r="B18" s="382"/>
      <c r="C18" s="382"/>
      <c r="D18" s="382"/>
      <c r="E18" s="382"/>
      <c r="F18" s="382"/>
    </row>
    <row r="19" spans="1:6" ht="21" customHeight="1" thickBot="1">
      <c r="A19" s="382"/>
      <c r="B19" s="382"/>
      <c r="C19" s="382"/>
      <c r="D19" s="382"/>
      <c r="E19" s="382"/>
      <c r="F19" s="382"/>
    </row>
    <row r="20" spans="1:6" ht="21" customHeight="1" thickBot="1">
      <c r="A20" s="382"/>
      <c r="B20" s="382"/>
      <c r="C20" s="382"/>
      <c r="D20" s="382"/>
      <c r="E20" s="382"/>
      <c r="F20" s="382"/>
    </row>
    <row r="21" spans="1:6" ht="21" customHeight="1" thickBot="1">
      <c r="A21" s="382"/>
      <c r="B21" s="382"/>
      <c r="C21" s="382"/>
      <c r="D21" s="382"/>
      <c r="E21" s="382"/>
      <c r="F21" s="382"/>
    </row>
    <row r="22" spans="1:6" ht="21" customHeight="1" thickBot="1">
      <c r="A22" s="382"/>
      <c r="B22" s="382"/>
      <c r="C22" s="382"/>
      <c r="D22" s="382"/>
      <c r="E22" s="382"/>
      <c r="F22" s="382"/>
    </row>
    <row r="23" spans="1:6" ht="17.25" customHeight="1" thickBot="1">
      <c r="A23" s="382"/>
      <c r="B23" s="382"/>
      <c r="C23" s="382"/>
      <c r="D23" s="382"/>
      <c r="E23" s="382"/>
      <c r="F23" s="382"/>
    </row>
    <row r="24" spans="1:6" ht="21" customHeight="1" thickBot="1">
      <c r="A24" s="382"/>
      <c r="B24" s="382"/>
      <c r="C24" s="382"/>
      <c r="D24" s="382"/>
      <c r="E24" s="382"/>
      <c r="F24" s="382"/>
    </row>
    <row r="25" spans="1:6" ht="84" customHeight="1" thickBot="1">
      <c r="A25" s="382"/>
      <c r="B25" s="382"/>
      <c r="C25" s="382"/>
      <c r="D25" s="382"/>
      <c r="E25" s="382"/>
      <c r="F25" s="382"/>
    </row>
    <row r="26" spans="1:6" ht="21" customHeight="1" thickBot="1">
      <c r="A26" s="382"/>
      <c r="B26" s="382"/>
      <c r="C26" s="382"/>
      <c r="D26" s="382"/>
      <c r="E26" s="382"/>
      <c r="F26" s="382"/>
    </row>
    <row r="27" spans="1:6" ht="21" customHeight="1" thickBot="1">
      <c r="A27" s="382"/>
      <c r="B27" s="382"/>
      <c r="C27" s="382"/>
      <c r="D27" s="382"/>
      <c r="E27" s="382"/>
      <c r="F27" s="382"/>
    </row>
    <row r="28" spans="1:6" ht="21" customHeight="1" thickBot="1">
      <c r="A28" s="381"/>
      <c r="B28" s="382"/>
      <c r="C28" s="382"/>
      <c r="D28" s="382"/>
      <c r="E28" s="389"/>
      <c r="F28" s="389"/>
    </row>
    <row r="29" spans="1:6" ht="21" customHeight="1" thickBot="1">
      <c r="A29" s="381"/>
      <c r="B29" s="382"/>
      <c r="C29" s="382"/>
      <c r="D29" s="382"/>
      <c r="E29" s="389"/>
      <c r="F29" s="389"/>
    </row>
    <row r="30" spans="1:6" ht="21" customHeight="1" thickBot="1">
      <c r="A30" s="381"/>
      <c r="B30" s="382"/>
      <c r="C30" s="382"/>
      <c r="D30" s="382"/>
      <c r="E30" s="389"/>
      <c r="F30" s="389"/>
    </row>
    <row r="31" spans="1:6" ht="21" customHeight="1" thickBot="1">
      <c r="A31" s="381"/>
      <c r="B31" s="382"/>
      <c r="C31" s="382"/>
      <c r="D31" s="382"/>
      <c r="E31" s="389"/>
      <c r="F31" s="389"/>
    </row>
    <row r="32" spans="1:6" ht="38.25" customHeight="1" thickBot="1">
      <c r="A32" s="384"/>
      <c r="B32" s="383"/>
      <c r="C32" s="383"/>
      <c r="D32" s="383"/>
      <c r="E32" s="389"/>
      <c r="F32" s="389"/>
    </row>
    <row r="33" spans="1:6" ht="21" customHeight="1" thickBot="1">
      <c r="A33" s="385"/>
      <c r="B33" s="386"/>
      <c r="C33" s="386"/>
      <c r="D33" s="386"/>
      <c r="E33" s="389"/>
      <c r="F33" s="389"/>
    </row>
    <row r="34" spans="1:6" ht="21" customHeight="1" thickBot="1">
      <c r="A34" s="387"/>
      <c r="B34" s="388"/>
      <c r="C34" s="388"/>
      <c r="D34" s="388"/>
      <c r="E34" s="389"/>
      <c r="F34" s="389"/>
    </row>
    <row r="35" spans="1:6" ht="21" customHeight="1" thickBot="1">
      <c r="A35" s="1" t="s">
        <v>257</v>
      </c>
      <c r="B35" s="1"/>
      <c r="E35" s="390">
        <f>SUM(E16:E34)</f>
        <v>0</v>
      </c>
      <c r="F35" s="390">
        <f>SUM(F16:F34)</f>
        <v>0</v>
      </c>
    </row>
    <row r="36" spans="1:2" ht="15.75">
      <c r="A36" s="1"/>
      <c r="B36" s="1"/>
    </row>
    <row r="37" spans="1:6" ht="15.75">
      <c r="A37" s="1"/>
      <c r="B37" s="1"/>
      <c r="E37" s="365"/>
      <c r="F37" s="368"/>
    </row>
    <row r="38" spans="1:6" ht="15.75">
      <c r="A38" s="1"/>
      <c r="B38" s="1"/>
      <c r="E38" s="367"/>
      <c r="F38" s="368"/>
    </row>
    <row r="39" ht="15.75">
      <c r="A39" s="7" t="s">
        <v>254</v>
      </c>
    </row>
    <row r="40" ht="15.75">
      <c r="A40" s="7" t="s">
        <v>315</v>
      </c>
    </row>
    <row r="48" ht="15">
      <c r="A48" s="3" t="s">
        <v>431</v>
      </c>
    </row>
  </sheetData>
  <sheetProtection/>
  <mergeCells count="7">
    <mergeCell ref="B7:C7"/>
    <mergeCell ref="B8:C8"/>
    <mergeCell ref="B9:C9"/>
    <mergeCell ref="A1:F1"/>
    <mergeCell ref="A2:F2"/>
    <mergeCell ref="A3:F3"/>
    <mergeCell ref="B6:C6"/>
  </mergeCells>
  <printOptions/>
  <pageMargins left="0.88" right="0.5" top="0.25" bottom="0.25" header="0.25" footer="0.25"/>
  <pageSetup fitToHeight="1" fitToWidth="1" horizontalDpi="600" verticalDpi="600" orientation="landscape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43"/>
  <sheetViews>
    <sheetView zoomScale="60" zoomScaleNormal="60" zoomScalePageLayoutView="0" workbookViewId="0" topLeftCell="A2">
      <selection activeCell="E16" sqref="E16:E35"/>
    </sheetView>
  </sheetViews>
  <sheetFormatPr defaultColWidth="8.88671875" defaultRowHeight="15"/>
  <cols>
    <col min="1" max="1" width="35.88671875" style="0" customWidth="1"/>
    <col min="2" max="2" width="40.6640625" style="0" customWidth="1"/>
    <col min="3" max="3" width="40.88671875" style="0" customWidth="1"/>
    <col min="4" max="4" width="19.6640625" style="0" customWidth="1"/>
    <col min="5" max="5" width="17.88671875" style="0" customWidth="1"/>
  </cols>
  <sheetData>
    <row r="1" spans="1:5" ht="18">
      <c r="A1" s="478" t="s">
        <v>3</v>
      </c>
      <c r="B1" s="478"/>
      <c r="C1" s="478"/>
      <c r="D1" s="478"/>
      <c r="E1" s="478"/>
    </row>
    <row r="2" spans="1:5" ht="18">
      <c r="A2" s="478" t="str">
        <f>+'budget4542.a'!A2</f>
        <v>LOCAL HEALTH DEPARTMENT BUDGET PACKAGE</v>
      </c>
      <c r="B2" s="478"/>
      <c r="C2" s="478"/>
      <c r="D2" s="478"/>
      <c r="E2" s="478"/>
    </row>
    <row r="3" spans="1:5" ht="18">
      <c r="A3" s="478" t="s">
        <v>316</v>
      </c>
      <c r="B3" s="478"/>
      <c r="C3" s="478"/>
      <c r="D3" s="478"/>
      <c r="E3" s="478"/>
    </row>
    <row r="4" spans="2:5" ht="15.75">
      <c r="B4" s="71" t="s">
        <v>274</v>
      </c>
      <c r="D4" s="287"/>
      <c r="E4" s="8"/>
    </row>
    <row r="6" spans="1:5" ht="21" customHeight="1" thickBot="1">
      <c r="A6" s="65" t="str">
        <f>+'budget4542.a'!B6</f>
        <v>LOCAL HEALTH DEPT:  </v>
      </c>
      <c r="B6" s="118">
        <f>+'budget4542.a'!D6</f>
        <v>0</v>
      </c>
      <c r="D6" s="70" t="str">
        <f>+'budget4542.a'!G6</f>
        <v>ORIGINAL BUDG. (Y/N):     </v>
      </c>
      <c r="E6" s="74"/>
    </row>
    <row r="7" spans="1:5" ht="21" customHeight="1" thickBot="1">
      <c r="A7" s="65" t="str">
        <f>+'budget4542.a'!B10</f>
        <v>PROJECT TITLE:                           </v>
      </c>
      <c r="B7" s="118">
        <f>+'budget4542.a'!D10</f>
        <v>0</v>
      </c>
      <c r="D7" s="70" t="str">
        <f>+'budget4542.a'!G7</f>
        <v>MODIFICATION:                 #</v>
      </c>
      <c r="E7" s="119"/>
    </row>
    <row r="8" spans="1:5" ht="21" customHeight="1" thickBot="1">
      <c r="A8" s="65" t="str">
        <f>+'budget4542.a'!B11</f>
        <v>AWARD NUMBER:                          </v>
      </c>
      <c r="B8" s="118">
        <f>+'budget4542.a'!D11</f>
        <v>0</v>
      </c>
      <c r="D8" s="70" t="str">
        <f>+'budget4542.a'!G8</f>
        <v>SUPPLEMENT:                   #</v>
      </c>
      <c r="E8" s="74"/>
    </row>
    <row r="9" spans="1:5" ht="21" customHeight="1" thickBot="1">
      <c r="A9" s="65" t="str">
        <f>+'budget4542.a'!B15</f>
        <v>AWARD PERIOD:                            </v>
      </c>
      <c r="B9" s="118">
        <f>+'budget4542.a'!D15</f>
        <v>0</v>
      </c>
      <c r="D9" s="70" t="str">
        <f>+'budget4542.a'!G9</f>
        <v>REDUCTION:                       #</v>
      </c>
      <c r="E9" s="74"/>
    </row>
    <row r="10" spans="4:5" ht="21" customHeight="1">
      <c r="D10" s="70" t="str">
        <f>+'budget4542.a'!G5</f>
        <v>DATE SUBMITTED:     </v>
      </c>
      <c r="E10" s="74"/>
    </row>
    <row r="11" ht="25.5" customHeight="1" thickBot="1"/>
    <row r="12" spans="1:5" ht="16.5" thickTop="1">
      <c r="A12" s="304" t="s">
        <v>208</v>
      </c>
      <c r="B12" s="296"/>
      <c r="C12" s="297" t="s">
        <v>206</v>
      </c>
      <c r="D12" s="298" t="s">
        <v>4</v>
      </c>
      <c r="E12" s="13"/>
    </row>
    <row r="13" spans="1:6" ht="15.75">
      <c r="A13" s="299" t="s">
        <v>355</v>
      </c>
      <c r="B13" s="45"/>
      <c r="C13" s="46" t="s">
        <v>207</v>
      </c>
      <c r="D13" s="47" t="s">
        <v>199</v>
      </c>
      <c r="E13" s="300" t="s">
        <v>5</v>
      </c>
      <c r="F13" s="1"/>
    </row>
    <row r="14" spans="1:6" ht="15.75">
      <c r="A14" s="301" t="s">
        <v>358</v>
      </c>
      <c r="B14" s="293" t="s">
        <v>357</v>
      </c>
      <c r="C14" s="46" t="s">
        <v>210</v>
      </c>
      <c r="D14" s="47" t="s">
        <v>202</v>
      </c>
      <c r="E14" s="300" t="s">
        <v>202</v>
      </c>
      <c r="F14" s="1"/>
    </row>
    <row r="15" spans="1:6" ht="16.5" thickBot="1">
      <c r="A15" s="145" t="s">
        <v>356</v>
      </c>
      <c r="B15" s="172"/>
      <c r="C15" s="303"/>
      <c r="D15" s="303"/>
      <c r="E15" s="292"/>
      <c r="F15" s="1"/>
    </row>
    <row r="16" spans="1:6" ht="21" customHeight="1" thickBot="1" thickTop="1">
      <c r="A16" s="257"/>
      <c r="B16" s="258"/>
      <c r="C16" s="258"/>
      <c r="D16" s="259"/>
      <c r="E16" s="259"/>
      <c r="F16" s="1"/>
    </row>
    <row r="17" spans="1:5" ht="21" customHeight="1" thickBot="1">
      <c r="A17" s="257"/>
      <c r="B17" s="258"/>
      <c r="C17" s="258"/>
      <c r="D17" s="259"/>
      <c r="E17" s="259"/>
    </row>
    <row r="18" spans="1:5" ht="21" customHeight="1" thickBot="1">
      <c r="A18" s="257"/>
      <c r="B18" s="258"/>
      <c r="C18" s="258"/>
      <c r="D18" s="259"/>
      <c r="E18" s="259"/>
    </row>
    <row r="19" spans="1:5" ht="21" customHeight="1" thickBot="1">
      <c r="A19" s="257"/>
      <c r="B19" s="258"/>
      <c r="C19" s="258"/>
      <c r="D19" s="259"/>
      <c r="E19" s="259"/>
    </row>
    <row r="20" spans="1:5" ht="21" customHeight="1" thickBot="1">
      <c r="A20" s="257"/>
      <c r="B20" s="258"/>
      <c r="C20" s="258"/>
      <c r="D20" s="259"/>
      <c r="E20" s="259"/>
    </row>
    <row r="21" spans="1:5" ht="21" customHeight="1" thickBot="1">
      <c r="A21" s="257"/>
      <c r="B21" s="258"/>
      <c r="C21" s="258"/>
      <c r="D21" s="259"/>
      <c r="E21" s="259"/>
    </row>
    <row r="22" spans="1:5" ht="21" customHeight="1" thickBot="1">
      <c r="A22" s="257"/>
      <c r="B22" s="258"/>
      <c r="C22" s="258"/>
      <c r="D22" s="259"/>
      <c r="E22" s="259"/>
    </row>
    <row r="23" spans="1:5" ht="21" customHeight="1" thickBot="1">
      <c r="A23" s="257"/>
      <c r="B23" s="258"/>
      <c r="C23" s="258"/>
      <c r="D23" s="259"/>
      <c r="E23" s="259"/>
    </row>
    <row r="24" spans="1:5" ht="21" customHeight="1" thickBot="1">
      <c r="A24" s="257"/>
      <c r="B24" s="258"/>
      <c r="C24" s="258"/>
      <c r="D24" s="259"/>
      <c r="E24" s="259"/>
    </row>
    <row r="25" spans="1:5" ht="21" customHeight="1" thickBot="1">
      <c r="A25" s="257"/>
      <c r="B25" s="258"/>
      <c r="C25" s="258"/>
      <c r="D25" s="259"/>
      <c r="E25" s="259"/>
    </row>
    <row r="26" spans="1:5" ht="21" customHeight="1" thickBot="1">
      <c r="A26" s="257"/>
      <c r="B26" s="258"/>
      <c r="C26" s="258"/>
      <c r="D26" s="259"/>
      <c r="E26" s="259"/>
    </row>
    <row r="27" spans="1:5" ht="21" customHeight="1" thickBot="1">
      <c r="A27" s="257"/>
      <c r="B27" s="258"/>
      <c r="C27" s="258"/>
      <c r="D27" s="259"/>
      <c r="E27" s="259"/>
    </row>
    <row r="28" spans="1:5" ht="21" customHeight="1" thickBot="1">
      <c r="A28" s="257"/>
      <c r="B28" s="258"/>
      <c r="C28" s="258"/>
      <c r="D28" s="259"/>
      <c r="E28" s="259"/>
    </row>
    <row r="29" spans="1:5" ht="21" customHeight="1" thickBot="1">
      <c r="A29" s="257"/>
      <c r="B29" s="258"/>
      <c r="C29" s="258"/>
      <c r="D29" s="259"/>
      <c r="E29" s="259"/>
    </row>
    <row r="30" spans="1:5" ht="21" customHeight="1" thickBot="1">
      <c r="A30" s="257"/>
      <c r="B30" s="258"/>
      <c r="C30" s="258"/>
      <c r="D30" s="259"/>
      <c r="E30" s="259"/>
    </row>
    <row r="31" spans="1:5" ht="21" customHeight="1" thickBot="1">
      <c r="A31" s="257"/>
      <c r="B31" s="258"/>
      <c r="C31" s="258"/>
      <c r="D31" s="259"/>
      <c r="E31" s="259"/>
    </row>
    <row r="32" spans="1:5" ht="21" customHeight="1" thickBot="1">
      <c r="A32" s="257"/>
      <c r="B32" s="258"/>
      <c r="C32" s="258"/>
      <c r="D32" s="259"/>
      <c r="E32" s="259"/>
    </row>
    <row r="33" spans="1:5" ht="21" customHeight="1" thickBot="1">
      <c r="A33" s="257"/>
      <c r="B33" s="258"/>
      <c r="C33" s="258"/>
      <c r="D33" s="259"/>
      <c r="E33" s="259"/>
    </row>
    <row r="34" spans="1:5" ht="21" customHeight="1" thickBot="1">
      <c r="A34" s="257"/>
      <c r="B34" s="258"/>
      <c r="C34" s="258"/>
      <c r="D34" s="259"/>
      <c r="E34" s="259"/>
    </row>
    <row r="35" spans="1:5" ht="21" customHeight="1" thickBot="1">
      <c r="A35" s="257"/>
      <c r="B35" s="258"/>
      <c r="C35" s="258"/>
      <c r="D35" s="259"/>
      <c r="E35" s="259"/>
    </row>
    <row r="36" spans="1:5" ht="25.5" customHeight="1" thickBot="1">
      <c r="A36" s="1" t="s">
        <v>239</v>
      </c>
      <c r="D36" s="224">
        <f>SUM(D16:D35)</f>
        <v>0</v>
      </c>
      <c r="E36" s="224">
        <f>SUM(E16:E35)</f>
        <v>0</v>
      </c>
    </row>
    <row r="37" ht="15.75">
      <c r="A37" s="1"/>
    </row>
    <row r="38" spans="1:5" ht="15.75">
      <c r="A38" s="1"/>
      <c r="D38" s="365"/>
      <c r="E38" s="368"/>
    </row>
    <row r="39" spans="1:5" ht="15.75">
      <c r="A39" s="1"/>
      <c r="D39" s="367"/>
      <c r="E39" s="368"/>
    </row>
    <row r="40" spans="1:3" ht="72" customHeight="1">
      <c r="A40" s="516" t="s">
        <v>462</v>
      </c>
      <c r="B40" s="517"/>
      <c r="C40" s="517"/>
    </row>
    <row r="41" ht="15.75">
      <c r="A41" s="7"/>
    </row>
    <row r="43" ht="15">
      <c r="A43" s="3" t="s">
        <v>430</v>
      </c>
    </row>
  </sheetData>
  <sheetProtection/>
  <mergeCells count="4">
    <mergeCell ref="A1:E1"/>
    <mergeCell ref="A2:E2"/>
    <mergeCell ref="A3:E3"/>
    <mergeCell ref="A40:C40"/>
  </mergeCells>
  <printOptions/>
  <pageMargins left="0.88" right="0.5" top="0.25" bottom="0.25" header="0.25" footer="0.25"/>
  <pageSetup fitToHeight="1" fitToWidth="1" horizontalDpi="600" verticalDpi="600" orientation="portrait" scale="49" r:id="rId1"/>
  <rowBreaks count="1" manualBreakCount="1">
    <brk id="43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41"/>
  <sheetViews>
    <sheetView zoomScale="75" zoomScaleNormal="75" zoomScalePageLayoutView="0" workbookViewId="0" topLeftCell="A5">
      <selection activeCell="C14" sqref="C14"/>
    </sheetView>
  </sheetViews>
  <sheetFormatPr defaultColWidth="8.88671875" defaultRowHeight="15"/>
  <cols>
    <col min="1" max="1" width="41.88671875" style="0" customWidth="1"/>
    <col min="2" max="2" width="39.88671875" style="0" customWidth="1"/>
    <col min="3" max="3" width="40.6640625" style="0" customWidth="1"/>
    <col min="4" max="4" width="19.99609375" style="0" customWidth="1"/>
    <col min="5" max="5" width="17.5546875" style="0" customWidth="1"/>
  </cols>
  <sheetData>
    <row r="1" spans="1:5" ht="18">
      <c r="A1" s="478" t="s">
        <v>3</v>
      </c>
      <c r="B1" s="478"/>
      <c r="C1" s="478"/>
      <c r="D1" s="478"/>
      <c r="E1" s="478"/>
    </row>
    <row r="2" spans="1:5" ht="18">
      <c r="A2" s="478" t="str">
        <f>+'budget4542.a'!A2</f>
        <v>LOCAL HEALTH DEPARTMENT BUDGET PACKAGE</v>
      </c>
      <c r="B2" s="478"/>
      <c r="C2" s="478"/>
      <c r="D2" s="478"/>
      <c r="E2" s="478"/>
    </row>
    <row r="3" spans="1:5" ht="18">
      <c r="A3" s="478" t="s">
        <v>317</v>
      </c>
      <c r="B3" s="478"/>
      <c r="C3" s="478"/>
      <c r="D3" s="478"/>
      <c r="E3" s="478"/>
    </row>
    <row r="4" spans="2:5" ht="15.75">
      <c r="B4" s="71" t="s">
        <v>274</v>
      </c>
      <c r="D4" s="288"/>
      <c r="E4" s="8"/>
    </row>
    <row r="5" ht="15">
      <c r="D5" s="53"/>
    </row>
    <row r="6" spans="1:5" ht="21" customHeight="1" thickBot="1">
      <c r="A6" s="65" t="str">
        <f>+'budget4542.a'!B6</f>
        <v>LOCAL HEALTH DEPT:  </v>
      </c>
      <c r="B6" s="118">
        <f>+'budget4542.a'!D6</f>
        <v>0</v>
      </c>
      <c r="D6" s="70" t="str">
        <f>+'budget4542.a'!G6</f>
        <v>ORIGINAL BUDG. (Y/N):     </v>
      </c>
      <c r="E6" s="74"/>
    </row>
    <row r="7" spans="1:5" ht="21" customHeight="1" thickBot="1">
      <c r="A7" s="65" t="str">
        <f>+'budget4542.a'!B10</f>
        <v>PROJECT TITLE:                           </v>
      </c>
      <c r="B7" s="118">
        <f>+'budget4542.a'!D10</f>
        <v>0</v>
      </c>
      <c r="D7" s="70" t="str">
        <f>+'budget4542.a'!G7</f>
        <v>MODIFICATION:                 #</v>
      </c>
      <c r="E7" s="74"/>
    </row>
    <row r="8" spans="1:5" ht="21" customHeight="1" thickBot="1">
      <c r="A8" s="65" t="str">
        <f>+'budget4542.a'!B11</f>
        <v>AWARD NUMBER:                          </v>
      </c>
      <c r="B8" s="118">
        <f>+'budget4542.a'!D11</f>
        <v>0</v>
      </c>
      <c r="D8" s="70" t="str">
        <f>+'budget4542.a'!G8</f>
        <v>SUPPLEMENT:                   #</v>
      </c>
      <c r="E8" s="74"/>
    </row>
    <row r="9" spans="1:5" ht="21" customHeight="1" thickBot="1">
      <c r="A9" s="65" t="str">
        <f>+'budget4542.a'!B15</f>
        <v>AWARD PERIOD:                            </v>
      </c>
      <c r="B9" s="118">
        <f>+'budget4542.a'!D15</f>
        <v>0</v>
      </c>
      <c r="D9" s="70" t="str">
        <f>+'budget4542.a'!G9</f>
        <v>REDUCTION:                       #</v>
      </c>
      <c r="E9" s="74"/>
    </row>
    <row r="10" spans="4:5" ht="21" customHeight="1">
      <c r="D10" s="70" t="str">
        <f>+'budget4542.a'!G5</f>
        <v>DATE SUBMITTED:     </v>
      </c>
      <c r="E10" s="74"/>
    </row>
    <row r="11" ht="29.25" customHeight="1" thickBot="1"/>
    <row r="12" spans="1:5" ht="16.5" thickTop="1">
      <c r="A12" s="294" t="s">
        <v>208</v>
      </c>
      <c r="B12" s="143"/>
      <c r="C12" s="297" t="s">
        <v>206</v>
      </c>
      <c r="D12" s="298" t="s">
        <v>4</v>
      </c>
      <c r="E12" s="13"/>
    </row>
    <row r="13" spans="1:5" ht="15.75">
      <c r="A13" s="306" t="s">
        <v>362</v>
      </c>
      <c r="B13" s="46" t="s">
        <v>209</v>
      </c>
      <c r="C13" s="46" t="s">
        <v>207</v>
      </c>
      <c r="D13" s="47" t="s">
        <v>199</v>
      </c>
      <c r="E13" s="300" t="s">
        <v>5</v>
      </c>
    </row>
    <row r="14" spans="1:5" ht="15.75">
      <c r="A14" s="299" t="s">
        <v>361</v>
      </c>
      <c r="B14" s="308" t="s">
        <v>360</v>
      </c>
      <c r="C14" s="46" t="s">
        <v>210</v>
      </c>
      <c r="D14" s="47" t="s">
        <v>202</v>
      </c>
      <c r="E14" s="300" t="s">
        <v>202</v>
      </c>
    </row>
    <row r="15" spans="1:5" ht="16.5" thickBot="1">
      <c r="A15" s="307" t="s">
        <v>359</v>
      </c>
      <c r="B15" s="291"/>
      <c r="C15" s="305"/>
      <c r="D15" s="303"/>
      <c r="E15" s="292"/>
    </row>
    <row r="16" spans="1:5" ht="19.5" customHeight="1" thickBot="1" thickTop="1">
      <c r="A16" s="257"/>
      <c r="B16" s="258"/>
      <c r="C16" s="258"/>
      <c r="D16" s="259"/>
      <c r="E16" s="259"/>
    </row>
    <row r="17" spans="1:5" ht="19.5" customHeight="1" thickBot="1">
      <c r="A17" s="257"/>
      <c r="B17" s="258"/>
      <c r="C17" s="258"/>
      <c r="D17" s="259"/>
      <c r="E17" s="259"/>
    </row>
    <row r="18" spans="1:5" ht="19.5" customHeight="1" thickBot="1">
      <c r="A18" s="257"/>
      <c r="B18" s="258"/>
      <c r="C18" s="258"/>
      <c r="D18" s="259"/>
      <c r="E18" s="259"/>
    </row>
    <row r="19" spans="1:5" ht="19.5" customHeight="1" thickBot="1">
      <c r="A19" s="257"/>
      <c r="B19" s="258"/>
      <c r="C19" s="258"/>
      <c r="D19" s="259"/>
      <c r="E19" s="259"/>
    </row>
    <row r="20" spans="1:5" ht="19.5" customHeight="1" thickBot="1">
      <c r="A20" s="257"/>
      <c r="B20" s="258"/>
      <c r="C20" s="258"/>
      <c r="D20" s="259"/>
      <c r="E20" s="259"/>
    </row>
    <row r="21" spans="1:5" ht="19.5" customHeight="1" thickBot="1">
      <c r="A21" s="257"/>
      <c r="B21" s="258"/>
      <c r="C21" s="258"/>
      <c r="D21" s="259"/>
      <c r="E21" s="259"/>
    </row>
    <row r="22" spans="1:5" ht="19.5" customHeight="1" thickBot="1">
      <c r="A22" s="257"/>
      <c r="B22" s="258"/>
      <c r="C22" s="258"/>
      <c r="D22" s="259"/>
      <c r="E22" s="259"/>
    </row>
    <row r="23" spans="1:5" ht="19.5" customHeight="1" thickBot="1">
      <c r="A23" s="257"/>
      <c r="B23" s="258"/>
      <c r="C23" s="258"/>
      <c r="D23" s="259"/>
      <c r="E23" s="259"/>
    </row>
    <row r="24" spans="1:5" ht="19.5" customHeight="1" thickBot="1">
      <c r="A24" s="257"/>
      <c r="B24" s="258"/>
      <c r="C24" s="258"/>
      <c r="D24" s="259"/>
      <c r="E24" s="259"/>
    </row>
    <row r="25" spans="1:5" ht="19.5" customHeight="1" thickBot="1">
      <c r="A25" s="257"/>
      <c r="B25" s="258"/>
      <c r="C25" s="258"/>
      <c r="D25" s="259"/>
      <c r="E25" s="259"/>
    </row>
    <row r="26" spans="1:5" ht="19.5" customHeight="1" thickBot="1">
      <c r="A26" s="257"/>
      <c r="B26" s="258"/>
      <c r="C26" s="258"/>
      <c r="D26" s="259"/>
      <c r="E26" s="259"/>
    </row>
    <row r="27" spans="1:5" ht="19.5" customHeight="1" thickBot="1">
      <c r="A27" s="257"/>
      <c r="B27" s="258"/>
      <c r="C27" s="258"/>
      <c r="D27" s="259"/>
      <c r="E27" s="259"/>
    </row>
    <row r="28" spans="1:5" ht="19.5" customHeight="1" thickBot="1">
      <c r="A28" s="257"/>
      <c r="B28" s="258"/>
      <c r="C28" s="258"/>
      <c r="D28" s="259"/>
      <c r="E28" s="259"/>
    </row>
    <row r="29" spans="1:5" ht="19.5" customHeight="1" thickBot="1">
      <c r="A29" s="257"/>
      <c r="B29" s="258"/>
      <c r="C29" s="258"/>
      <c r="D29" s="259"/>
      <c r="E29" s="259"/>
    </row>
    <row r="30" spans="1:5" ht="19.5" customHeight="1" thickBot="1">
      <c r="A30" s="257"/>
      <c r="B30" s="258"/>
      <c r="C30" s="258"/>
      <c r="D30" s="259"/>
      <c r="E30" s="259"/>
    </row>
    <row r="31" spans="1:5" ht="19.5" customHeight="1" thickBot="1">
      <c r="A31" s="257"/>
      <c r="B31" s="258"/>
      <c r="C31" s="258"/>
      <c r="D31" s="259"/>
      <c r="E31" s="259"/>
    </row>
    <row r="32" spans="1:5" ht="19.5" customHeight="1" thickBot="1">
      <c r="A32" s="257"/>
      <c r="B32" s="258"/>
      <c r="C32" s="258"/>
      <c r="D32" s="259"/>
      <c r="E32" s="259"/>
    </row>
    <row r="33" spans="1:5" ht="19.5" customHeight="1" thickBot="1">
      <c r="A33" s="257"/>
      <c r="B33" s="258"/>
      <c r="C33" s="258"/>
      <c r="D33" s="259"/>
      <c r="E33" s="259"/>
    </row>
    <row r="34" spans="1:5" ht="19.5" customHeight="1" thickBot="1">
      <c r="A34" s="257"/>
      <c r="B34" s="258"/>
      <c r="C34" s="258"/>
      <c r="D34" s="259"/>
      <c r="E34" s="259"/>
    </row>
    <row r="35" spans="1:5" ht="19.5" customHeight="1" thickBot="1">
      <c r="A35" s="257"/>
      <c r="B35" s="258"/>
      <c r="C35" s="258"/>
      <c r="D35" s="259"/>
      <c r="E35" s="259"/>
    </row>
    <row r="36" spans="1:5" ht="24" customHeight="1" thickBot="1">
      <c r="A36" s="1" t="s">
        <v>255</v>
      </c>
      <c r="D36" s="224">
        <f>SUM(D16:D35)</f>
        <v>0</v>
      </c>
      <c r="E36" s="224">
        <f>SUM(E16:E35)</f>
        <v>0</v>
      </c>
    </row>
    <row r="37" ht="15.75">
      <c r="A37" s="1"/>
    </row>
    <row r="38" spans="1:5" ht="42.75" customHeight="1">
      <c r="A38" s="516" t="s">
        <v>462</v>
      </c>
      <c r="B38" s="517"/>
      <c r="C38" s="517"/>
      <c r="D38" s="365"/>
      <c r="E38" s="368"/>
    </row>
    <row r="39" spans="1:5" ht="15.75">
      <c r="A39" s="7"/>
      <c r="D39" s="367"/>
      <c r="E39" s="368"/>
    </row>
    <row r="41" ht="15">
      <c r="A41" s="3" t="s">
        <v>429</v>
      </c>
    </row>
  </sheetData>
  <sheetProtection/>
  <mergeCells count="4">
    <mergeCell ref="A1:E1"/>
    <mergeCell ref="A2:E2"/>
    <mergeCell ref="A3:E3"/>
    <mergeCell ref="A38:C38"/>
  </mergeCells>
  <printOptions/>
  <pageMargins left="0.88" right="0.5" top="0.25" bottom="0.25" header="0.25" footer="0.25"/>
  <pageSetup fitToHeight="1" fitToWidth="1" horizontalDpi="600" verticalDpi="600" orientation="portrait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2"/>
  <sheetViews>
    <sheetView zoomScale="60" zoomScaleNormal="60" zoomScalePageLayoutView="0" workbookViewId="0" topLeftCell="A1">
      <selection activeCell="I50" sqref="I50"/>
    </sheetView>
  </sheetViews>
  <sheetFormatPr defaultColWidth="8.88671875" defaultRowHeight="15"/>
  <cols>
    <col min="5" max="5" width="19.88671875" style="0" customWidth="1"/>
    <col min="6" max="7" width="15.88671875" style="0" customWidth="1"/>
    <col min="9" max="9" width="16.10546875" style="0" customWidth="1"/>
  </cols>
  <sheetData>
    <row r="1" spans="1:9" ht="18">
      <c r="A1" s="523" t="s">
        <v>3</v>
      </c>
      <c r="B1" s="523"/>
      <c r="C1" s="523"/>
      <c r="D1" s="523"/>
      <c r="E1" s="523"/>
      <c r="F1" s="523"/>
      <c r="G1" s="523"/>
      <c r="H1" s="523"/>
      <c r="I1" s="523"/>
    </row>
    <row r="2" spans="1:9" ht="18">
      <c r="A2" s="523" t="str">
        <f>+'budget4542.a'!A2</f>
        <v>LOCAL HEALTH DEPARTMENT BUDGET PACKAGE</v>
      </c>
      <c r="B2" s="523"/>
      <c r="C2" s="523"/>
      <c r="D2" s="523"/>
      <c r="E2" s="523"/>
      <c r="F2" s="523"/>
      <c r="G2" s="523"/>
      <c r="H2" s="523"/>
      <c r="I2" s="523"/>
    </row>
    <row r="3" spans="1:9" ht="18">
      <c r="A3" s="523" t="s">
        <v>211</v>
      </c>
      <c r="B3" s="523"/>
      <c r="C3" s="523"/>
      <c r="D3" s="523"/>
      <c r="E3" s="523"/>
      <c r="F3" s="523"/>
      <c r="G3" s="523"/>
      <c r="H3" s="523"/>
      <c r="I3" s="523"/>
    </row>
    <row r="4" spans="1:9" ht="23.25">
      <c r="A4" s="106"/>
      <c r="B4" s="106"/>
      <c r="C4" s="106"/>
      <c r="D4" s="107"/>
      <c r="E4" s="108"/>
      <c r="F4" s="38"/>
      <c r="G4" s="289"/>
      <c r="H4" s="51"/>
      <c r="I4" s="108"/>
    </row>
    <row r="5" spans="1:9" ht="21" customHeight="1" thickBot="1">
      <c r="A5" s="109" t="str">
        <f>+'budget4542.a'!B6</f>
        <v>LOCAL HEALTH DEPT:  </v>
      </c>
      <c r="B5" s="110"/>
      <c r="C5" s="110"/>
      <c r="D5" s="519">
        <f>+'budget4542.a'!D6:E6</f>
        <v>0</v>
      </c>
      <c r="E5" s="519"/>
      <c r="F5" s="38"/>
      <c r="G5" s="112" t="str">
        <f>+'budget4542.a'!G6</f>
        <v>ORIGINAL BUDG. (Y/N):     </v>
      </c>
      <c r="H5" s="111"/>
      <c r="I5" s="111"/>
    </row>
    <row r="6" spans="1:9" ht="21" customHeight="1" thickBot="1">
      <c r="A6" s="109" t="str">
        <f>+'budget4542.a'!B10</f>
        <v>PROJECT TITLE:                           </v>
      </c>
      <c r="B6" s="110"/>
      <c r="C6" s="110"/>
      <c r="D6" s="519">
        <f>+'budget4542.a'!D10:E10</f>
        <v>0</v>
      </c>
      <c r="E6" s="519"/>
      <c r="F6" s="38"/>
      <c r="G6" s="112" t="str">
        <f>+'budget4542.a'!G7</f>
        <v>MODIFICATION:                 #</v>
      </c>
      <c r="H6" s="111"/>
      <c r="I6" s="111"/>
    </row>
    <row r="7" spans="1:9" ht="21" customHeight="1" thickBot="1">
      <c r="A7" s="109" t="str">
        <f>+'budget4542.a'!B11</f>
        <v>AWARD NUMBER:                          </v>
      </c>
      <c r="B7" s="110"/>
      <c r="C7" s="110"/>
      <c r="D7" s="519">
        <f>+'budget4542.a'!D11</f>
        <v>0</v>
      </c>
      <c r="E7" s="519"/>
      <c r="F7" s="38"/>
      <c r="G7" s="112" t="str">
        <f>+'budget4542.a'!G8</f>
        <v>SUPPLEMENT:                   #</v>
      </c>
      <c r="H7" s="111"/>
      <c r="I7" s="111"/>
    </row>
    <row r="8" spans="1:9" ht="21" customHeight="1" thickBot="1">
      <c r="A8" s="109" t="str">
        <f>+'budget4542.a'!B15</f>
        <v>AWARD PERIOD:                            </v>
      </c>
      <c r="B8" s="110"/>
      <c r="C8" s="110"/>
      <c r="D8" s="519">
        <f>+'budget4542.a'!D15:E15</f>
        <v>0</v>
      </c>
      <c r="E8" s="519"/>
      <c r="F8" s="38"/>
      <c r="G8" s="112" t="str">
        <f>+'budget4542.a'!G9</f>
        <v>REDUCTION:                       #</v>
      </c>
      <c r="H8" s="111"/>
      <c r="I8" s="111"/>
    </row>
    <row r="9" spans="1:9" ht="21" customHeight="1">
      <c r="A9" s="38"/>
      <c r="B9" s="38"/>
      <c r="C9" s="38"/>
      <c r="D9" s="38"/>
      <c r="E9" s="38"/>
      <c r="F9" s="38"/>
      <c r="G9" s="70" t="str">
        <f>+'budget4542.a'!G5</f>
        <v>DATE SUBMITTED:     </v>
      </c>
      <c r="H9" s="111"/>
      <c r="I9" s="111"/>
    </row>
    <row r="10" spans="2:9" ht="15">
      <c r="B10" s="38"/>
      <c r="C10" s="38"/>
      <c r="D10" s="38"/>
      <c r="E10" s="38"/>
      <c r="F10" s="38"/>
      <c r="G10" s="38"/>
      <c r="H10" s="38"/>
      <c r="I10" s="38"/>
    </row>
    <row r="11" spans="1:9" ht="15">
      <c r="A11" s="38"/>
      <c r="B11" s="38" t="s">
        <v>391</v>
      </c>
      <c r="C11" s="38"/>
      <c r="D11" s="38"/>
      <c r="E11" s="38"/>
      <c r="F11" s="38"/>
      <c r="G11" s="38"/>
      <c r="H11" s="38"/>
      <c r="I11" s="38"/>
    </row>
    <row r="12" spans="1:9" ht="15">
      <c r="A12" s="38"/>
      <c r="B12" s="38" t="s">
        <v>212</v>
      </c>
      <c r="C12" s="38"/>
      <c r="D12" s="38"/>
      <c r="E12" s="38"/>
      <c r="F12" s="38"/>
      <c r="G12" s="38"/>
      <c r="H12" s="38"/>
      <c r="I12" s="38"/>
    </row>
    <row r="13" spans="1:9" ht="15">
      <c r="A13" s="38"/>
      <c r="B13" s="38" t="s">
        <v>213</v>
      </c>
      <c r="C13" s="38"/>
      <c r="D13" s="38"/>
      <c r="E13" s="38"/>
      <c r="F13" s="38"/>
      <c r="G13" s="38"/>
      <c r="H13" s="38"/>
      <c r="I13" s="38"/>
    </row>
    <row r="14" spans="1:9" ht="1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5">
      <c r="A15" s="38"/>
      <c r="B15" s="38" t="s">
        <v>214</v>
      </c>
      <c r="C15" s="38"/>
      <c r="D15" s="38"/>
      <c r="E15" s="38"/>
      <c r="F15" s="38"/>
      <c r="G15" s="38"/>
      <c r="H15" s="38"/>
      <c r="I15" s="38"/>
    </row>
    <row r="16" spans="1:9" ht="15">
      <c r="A16" s="38"/>
      <c r="B16" s="38" t="s">
        <v>215</v>
      </c>
      <c r="C16" s="38"/>
      <c r="D16" s="38"/>
      <c r="E16" s="38"/>
      <c r="F16" s="38"/>
      <c r="G16" s="38"/>
      <c r="H16" s="38"/>
      <c r="I16" s="38"/>
    </row>
    <row r="17" spans="1:9" ht="15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5.75">
      <c r="A18" s="38"/>
      <c r="B18" s="48" t="s">
        <v>216</v>
      </c>
      <c r="C18" s="38"/>
      <c r="D18" s="38"/>
      <c r="E18" s="38"/>
      <c r="F18" s="38"/>
      <c r="G18" s="38"/>
      <c r="H18" s="38"/>
      <c r="I18" s="38"/>
    </row>
    <row r="19" spans="1:9" ht="39" customHeight="1">
      <c r="A19" s="38"/>
      <c r="B19" s="518" t="s">
        <v>461</v>
      </c>
      <c r="C19" s="517"/>
      <c r="D19" s="517"/>
      <c r="E19" s="517"/>
      <c r="F19" s="517"/>
      <c r="G19" s="517"/>
      <c r="H19" s="517"/>
      <c r="I19" s="517"/>
    </row>
    <row r="20" spans="1:9" ht="15">
      <c r="A20" s="38"/>
      <c r="B20" s="38"/>
      <c r="C20" s="38"/>
      <c r="D20" s="38"/>
      <c r="E20" s="38"/>
      <c r="F20" s="38"/>
      <c r="G20" s="38"/>
      <c r="H20" s="38"/>
      <c r="I20" s="38"/>
    </row>
    <row r="21" spans="1:9" ht="15">
      <c r="A21" s="38"/>
      <c r="B21" s="38"/>
      <c r="C21" s="38"/>
      <c r="D21" s="38"/>
      <c r="E21" s="38"/>
      <c r="F21" s="38"/>
      <c r="G21" s="38"/>
      <c r="H21" s="38"/>
      <c r="I21" s="38"/>
    </row>
    <row r="22" spans="1:9" ht="15">
      <c r="A22" s="38"/>
      <c r="B22" s="38" t="s">
        <v>217</v>
      </c>
      <c r="C22" s="38"/>
      <c r="D22" s="38"/>
      <c r="E22" s="38"/>
      <c r="F22" s="38"/>
      <c r="G22" s="38"/>
      <c r="H22" s="38"/>
      <c r="I22" s="38"/>
    </row>
    <row r="23" spans="2:9" ht="15">
      <c r="B23" s="38" t="s">
        <v>395</v>
      </c>
      <c r="C23" s="38"/>
      <c r="D23" s="38"/>
      <c r="E23" s="38"/>
      <c r="F23" s="38"/>
      <c r="G23" s="38"/>
      <c r="H23" s="38"/>
      <c r="I23" s="38"/>
    </row>
    <row r="24" spans="1:9" ht="15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5.75">
      <c r="A25" s="38"/>
      <c r="B25" s="38"/>
      <c r="D25" s="521" t="s">
        <v>238</v>
      </c>
      <c r="E25" s="521"/>
      <c r="F25" s="521"/>
      <c r="G25" s="38"/>
      <c r="H25" s="38"/>
      <c r="I25" s="38"/>
    </row>
    <row r="26" spans="1:9" ht="15.75">
      <c r="A26" s="40"/>
      <c r="B26" s="38"/>
      <c r="C26" s="38"/>
      <c r="D26" s="30" t="s">
        <v>261</v>
      </c>
      <c r="E26" s="38"/>
      <c r="F26" s="38"/>
      <c r="G26" s="38"/>
      <c r="H26" s="38"/>
      <c r="I26" s="38"/>
    </row>
    <row r="27" spans="1:9" ht="15.75">
      <c r="A27" s="40"/>
      <c r="B27" s="38"/>
      <c r="C27" s="38"/>
      <c r="D27" s="38"/>
      <c r="E27" s="38"/>
      <c r="F27" s="38"/>
      <c r="G27" s="38"/>
      <c r="H27" s="38"/>
      <c r="I27" s="38"/>
    </row>
    <row r="28" spans="1:9" ht="15.75">
      <c r="A28" s="40"/>
      <c r="B28" s="38"/>
      <c r="C28" s="38"/>
      <c r="D28" s="38"/>
      <c r="E28" s="40" t="s">
        <v>260</v>
      </c>
      <c r="F28" s="38"/>
      <c r="G28" s="38"/>
      <c r="H28" s="38"/>
      <c r="I28" s="38"/>
    </row>
    <row r="29" spans="1:9" ht="15.75">
      <c r="A29" s="40"/>
      <c r="B29" s="38"/>
      <c r="C29" s="38"/>
      <c r="D29" s="38"/>
      <c r="E29" s="40" t="s">
        <v>262</v>
      </c>
      <c r="F29" s="38"/>
      <c r="G29" s="38"/>
      <c r="H29" s="38"/>
      <c r="I29" s="38"/>
    </row>
    <row r="30" spans="1:9" ht="15.75">
      <c r="A30" s="40"/>
      <c r="B30" s="38"/>
      <c r="C30" s="38"/>
      <c r="D30" s="38"/>
      <c r="E30" s="40" t="s">
        <v>263</v>
      </c>
      <c r="F30" s="38"/>
      <c r="G30" s="38"/>
      <c r="H30" s="38"/>
      <c r="I30" s="38"/>
    </row>
    <row r="31" spans="1:9" ht="15.75">
      <c r="A31" s="40"/>
      <c r="B31" s="38"/>
      <c r="C31" s="38"/>
      <c r="D31" s="38"/>
      <c r="E31" s="40" t="s">
        <v>264</v>
      </c>
      <c r="F31" s="42"/>
      <c r="G31" s="42"/>
      <c r="H31" s="38"/>
      <c r="I31" s="38"/>
    </row>
    <row r="32" spans="1:9" ht="15.75">
      <c r="A32" s="38"/>
      <c r="B32" s="38"/>
      <c r="C32" s="38"/>
      <c r="D32" s="38"/>
      <c r="E32" s="58" t="s">
        <v>265</v>
      </c>
      <c r="F32" s="59" t="s">
        <v>234</v>
      </c>
      <c r="G32" s="60" t="s">
        <v>232</v>
      </c>
      <c r="H32" s="38"/>
      <c r="I32" s="38"/>
    </row>
    <row r="33" spans="1:9" ht="15">
      <c r="A33" s="38"/>
      <c r="B33" s="38"/>
      <c r="C33" s="38"/>
      <c r="D33" s="38"/>
      <c r="E33" s="264"/>
      <c r="F33" s="265"/>
      <c r="G33" s="264"/>
      <c r="H33" s="38"/>
      <c r="I33" s="38"/>
    </row>
    <row r="34" spans="1:9" ht="15">
      <c r="A34" s="38" t="s">
        <v>267</v>
      </c>
      <c r="B34" s="38"/>
      <c r="C34" s="38"/>
      <c r="D34" s="38"/>
      <c r="E34" s="266"/>
      <c r="F34" s="265"/>
      <c r="G34" s="266"/>
      <c r="H34" s="38"/>
      <c r="I34" s="38"/>
    </row>
    <row r="35" spans="1:9" ht="23.25" customHeight="1" thickBot="1">
      <c r="A35" s="38" t="s">
        <v>233</v>
      </c>
      <c r="B35" s="38"/>
      <c r="C35" s="38"/>
      <c r="D35" s="38"/>
      <c r="E35" s="267"/>
      <c r="F35" s="267"/>
      <c r="G35" s="267"/>
      <c r="H35" s="38"/>
      <c r="I35" s="38"/>
    </row>
    <row r="36" spans="1:9" ht="19.5" customHeight="1" thickBot="1">
      <c r="A36" s="42" t="s">
        <v>266</v>
      </c>
      <c r="B36" s="42"/>
      <c r="C36" s="42"/>
      <c r="D36" s="42"/>
      <c r="E36" s="214">
        <f>ROUND(+E34*E35,0)</f>
        <v>0</v>
      </c>
      <c r="F36" s="214">
        <f>ROUND(+F34*F35,0)</f>
        <v>0</v>
      </c>
      <c r="G36" s="214">
        <f>ROUND(+G34*G35,0)</f>
        <v>0</v>
      </c>
      <c r="H36" s="38"/>
      <c r="I36" s="38"/>
    </row>
    <row r="37" spans="1:9" ht="15.75" thickTop="1">
      <c r="A37" s="38"/>
      <c r="B37" s="38"/>
      <c r="C37" s="38"/>
      <c r="D37" s="38"/>
      <c r="E37" s="50"/>
      <c r="F37" s="50"/>
      <c r="G37" s="50"/>
      <c r="H37" s="38"/>
      <c r="I37" s="38"/>
    </row>
    <row r="38" spans="1:9" ht="15.75">
      <c r="A38" s="38"/>
      <c r="B38" s="38"/>
      <c r="C38" s="38"/>
      <c r="D38" s="362"/>
      <c r="E38" s="363"/>
      <c r="F38" s="38"/>
      <c r="G38" s="38"/>
      <c r="H38" s="38"/>
      <c r="I38" s="38"/>
    </row>
    <row r="39" spans="1:9" ht="15.75">
      <c r="A39" s="38"/>
      <c r="B39" s="38"/>
      <c r="C39" s="38"/>
      <c r="D39" s="364"/>
      <c r="E39" s="359"/>
      <c r="F39" s="38"/>
      <c r="G39" s="38"/>
      <c r="H39" s="38"/>
      <c r="I39" s="38"/>
    </row>
    <row r="40" spans="1:9" ht="1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5.75">
      <c r="A42" s="38"/>
      <c r="B42" s="38"/>
      <c r="C42" s="38"/>
      <c r="D42" s="520"/>
      <c r="E42" s="521"/>
      <c r="F42" s="521"/>
      <c r="G42" s="38"/>
      <c r="H42" s="38"/>
      <c r="I42" s="38"/>
    </row>
    <row r="43" spans="2:9" ht="15.75">
      <c r="B43" s="38"/>
      <c r="D43" s="521"/>
      <c r="E43" s="521"/>
      <c r="F43" s="521"/>
      <c r="G43" s="38"/>
      <c r="H43" s="38"/>
      <c r="I43" s="38"/>
    </row>
    <row r="44" spans="1:9" ht="15">
      <c r="A44" s="38"/>
      <c r="B44" s="38"/>
      <c r="C44" s="38"/>
      <c r="D44" s="522"/>
      <c r="E44" s="522"/>
      <c r="F44" s="522"/>
      <c r="G44" s="38"/>
      <c r="H44" s="38"/>
      <c r="I44" s="38"/>
    </row>
    <row r="45" spans="1:9" ht="1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5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5">
      <c r="A56" s="38"/>
      <c r="B56" s="38"/>
      <c r="C56" s="38"/>
      <c r="D56" s="38"/>
      <c r="E56" s="38"/>
      <c r="F56" s="38"/>
      <c r="G56" s="38"/>
      <c r="H56" s="38"/>
      <c r="I56" s="38"/>
    </row>
    <row r="57" spans="1:9" ht="1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5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1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15.75">
      <c r="A62" s="42" t="s">
        <v>428</v>
      </c>
      <c r="B62" s="38"/>
      <c r="C62" s="38"/>
      <c r="D62" s="38"/>
      <c r="E62" s="38"/>
      <c r="F62" s="38"/>
      <c r="G62" s="38"/>
      <c r="H62" s="38"/>
      <c r="I62" s="38"/>
    </row>
  </sheetData>
  <sheetProtection/>
  <mergeCells count="12">
    <mergeCell ref="D44:F44"/>
    <mergeCell ref="A1:I1"/>
    <mergeCell ref="A2:I2"/>
    <mergeCell ref="A3:I3"/>
    <mergeCell ref="D25:F25"/>
    <mergeCell ref="D5:E5"/>
    <mergeCell ref="B19:I19"/>
    <mergeCell ref="D6:E6"/>
    <mergeCell ref="D7:E7"/>
    <mergeCell ref="D8:E8"/>
    <mergeCell ref="D42:F42"/>
    <mergeCell ref="D43:F43"/>
  </mergeCells>
  <printOptions/>
  <pageMargins left="0.88" right="0.5" top="0.25" bottom="0.25" header="0.25" footer="0.25"/>
  <pageSetup fitToHeight="1" fitToWidth="1" horizontalDpi="600" verticalDpi="600" orientation="portrait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50" zoomScaleNormal="50" zoomScalePageLayoutView="0" workbookViewId="0" topLeftCell="A1">
      <selection activeCell="B81" sqref="B81"/>
    </sheetView>
  </sheetViews>
  <sheetFormatPr defaultColWidth="8.88671875" defaultRowHeight="15"/>
  <cols>
    <col min="1" max="1" width="8.88671875" style="234" customWidth="1"/>
    <col min="2" max="2" width="8.88671875" style="235" customWidth="1"/>
    <col min="3" max="3" width="16.3359375" style="236" customWidth="1"/>
    <col min="4" max="5" width="8.88671875" style="237" customWidth="1"/>
    <col min="6" max="6" width="19.88671875" style="236" customWidth="1"/>
    <col min="7" max="7" width="14.4453125" style="237" customWidth="1"/>
    <col min="8" max="8" width="1.88671875" style="235" customWidth="1"/>
    <col min="9" max="16384" width="8.88671875" style="237" customWidth="1"/>
  </cols>
  <sheetData>
    <row r="1" spans="1:8" ht="15.75">
      <c r="A1" s="234" t="s">
        <v>327</v>
      </c>
      <c r="D1" s="314">
        <f>'budget4542.a'!$D18</f>
        <v>0</v>
      </c>
      <c r="H1" s="235" t="s">
        <v>328</v>
      </c>
    </row>
    <row r="2" spans="1:8" ht="15.75">
      <c r="A2" s="235">
        <f>IF(E2&gt;0,21,20)</f>
        <v>20</v>
      </c>
      <c r="C2" s="234" t="s">
        <v>329</v>
      </c>
      <c r="D2" s="234">
        <f>'budget4542.a'!$B24</f>
        <v>0</v>
      </c>
      <c r="E2" s="240">
        <f>SUM(G6:GF105)</f>
        <v>0</v>
      </c>
      <c r="F2" s="236">
        <f>SUM(F6:F105)</f>
        <v>0</v>
      </c>
      <c r="G2" s="236">
        <f>SUM(C6:C105)</f>
        <v>0</v>
      </c>
      <c r="H2" s="235" t="s">
        <v>363</v>
      </c>
    </row>
    <row r="3" spans="1:8" ht="15.75">
      <c r="A3" s="235">
        <f>'budget4542.a'!$D14</f>
        <v>0</v>
      </c>
      <c r="C3" s="234" t="s">
        <v>330</v>
      </c>
      <c r="F3" s="239">
        <f>'budget4542.a'!$P14</f>
        <v>0</v>
      </c>
      <c r="G3" s="239">
        <f>'budget4542.a'!$H14</f>
        <v>0</v>
      </c>
      <c r="H3" s="235" t="s">
        <v>364</v>
      </c>
    </row>
    <row r="4" spans="1:8" ht="15.75">
      <c r="A4" s="235">
        <f>'budget4542.a'!$D17</f>
        <v>0</v>
      </c>
      <c r="C4" s="238" t="s">
        <v>219</v>
      </c>
      <c r="H4" s="235" t="s">
        <v>328</v>
      </c>
    </row>
    <row r="5" spans="1:8" ht="15.75">
      <c r="A5" s="234" t="s">
        <v>331</v>
      </c>
      <c r="H5" s="235" t="s">
        <v>328</v>
      </c>
    </row>
    <row r="6" spans="2:8" ht="15.75">
      <c r="B6" s="234" t="str">
        <f>'budget4542.a'!$B37</f>
        <v>0111</v>
      </c>
      <c r="C6" s="239">
        <f>'budget4542.a'!$H37</f>
        <v>0</v>
      </c>
      <c r="F6" s="239">
        <f>'budget4542.a'!$P37</f>
        <v>0</v>
      </c>
      <c r="G6" s="240">
        <f aca="true" t="shared" si="0" ref="G6:G69">ABS(F6)</f>
        <v>0</v>
      </c>
      <c r="H6" s="235" t="s">
        <v>328</v>
      </c>
    </row>
    <row r="7" spans="2:8" ht="15.75">
      <c r="B7" s="234" t="str">
        <f>'budget4542.a'!$B38</f>
        <v>0121</v>
      </c>
      <c r="C7" s="239">
        <f>'budget4542.a'!$H38</f>
        <v>0</v>
      </c>
      <c r="F7" s="239">
        <f>'budget4542.a'!$P38</f>
        <v>0</v>
      </c>
      <c r="G7" s="240">
        <f t="shared" si="0"/>
        <v>0</v>
      </c>
      <c r="H7" s="235" t="s">
        <v>328</v>
      </c>
    </row>
    <row r="8" spans="2:8" ht="15.75">
      <c r="B8" s="234" t="str">
        <f>'budget4542.a'!$B39</f>
        <v>0131</v>
      </c>
      <c r="C8" s="239">
        <f>'budget4542.a'!$H39</f>
        <v>0</v>
      </c>
      <c r="F8" s="239">
        <f>'budget4542.a'!$P39</f>
        <v>0</v>
      </c>
      <c r="G8" s="240">
        <f t="shared" si="0"/>
        <v>0</v>
      </c>
      <c r="H8" s="235" t="s">
        <v>328</v>
      </c>
    </row>
    <row r="9" spans="2:8" ht="15.75">
      <c r="B9" s="234" t="str">
        <f>'budget4542.a'!$B40</f>
        <v>0139</v>
      </c>
      <c r="C9" s="239">
        <f>'budget4542.a'!$H40</f>
        <v>0</v>
      </c>
      <c r="F9" s="239">
        <f>'budget4542.a'!$P40</f>
        <v>0</v>
      </c>
      <c r="G9" s="240">
        <f t="shared" si="0"/>
        <v>0</v>
      </c>
      <c r="H9" s="235" t="s">
        <v>328</v>
      </c>
    </row>
    <row r="10" spans="2:8" ht="15.75">
      <c r="B10" s="234" t="str">
        <f>'budget4542.a'!$B41</f>
        <v>0141</v>
      </c>
      <c r="C10" s="239">
        <f>'budget4542.a'!$H41</f>
        <v>0</v>
      </c>
      <c r="F10" s="239">
        <f>'budget4542.a'!$P41</f>
        <v>0</v>
      </c>
      <c r="G10" s="240">
        <f t="shared" si="0"/>
        <v>0</v>
      </c>
      <c r="H10" s="235" t="s">
        <v>328</v>
      </c>
    </row>
    <row r="11" spans="2:8" ht="15.75">
      <c r="B11" s="234" t="str">
        <f>'budget4542.a'!$B42</f>
        <v>0142</v>
      </c>
      <c r="C11" s="239">
        <f>'budget4542.a'!$H42</f>
        <v>0</v>
      </c>
      <c r="F11" s="239">
        <f>'budget4542.a'!$P42</f>
        <v>0</v>
      </c>
      <c r="G11" s="240">
        <f t="shared" si="0"/>
        <v>0</v>
      </c>
      <c r="H11" s="235" t="s">
        <v>328</v>
      </c>
    </row>
    <row r="12" spans="2:8" ht="15.75">
      <c r="B12" s="234" t="str">
        <f>'budget4542.a'!$B43</f>
        <v>0161</v>
      </c>
      <c r="C12" s="239">
        <f>'budget4542.a'!$H43</f>
        <v>0</v>
      </c>
      <c r="F12" s="239">
        <f>'budget4542.a'!$P43</f>
        <v>0</v>
      </c>
      <c r="G12" s="240">
        <f t="shared" si="0"/>
        <v>0</v>
      </c>
      <c r="H12" s="235" t="s">
        <v>328</v>
      </c>
    </row>
    <row r="13" spans="2:8" ht="15.75">
      <c r="B13" s="234" t="str">
        <f>'budget4542.a'!$B44</f>
        <v>0162</v>
      </c>
      <c r="C13" s="239">
        <f>'budget4542.a'!$H44</f>
        <v>0</v>
      </c>
      <c r="F13" s="239">
        <f>'budget4542.a'!$P44</f>
        <v>0</v>
      </c>
      <c r="G13" s="240">
        <f t="shared" si="0"/>
        <v>0</v>
      </c>
      <c r="H13" s="235" t="s">
        <v>328</v>
      </c>
    </row>
    <row r="14" spans="2:8" ht="15.75">
      <c r="B14" s="234" t="str">
        <f>'budget4542.a'!$B45</f>
        <v>0171</v>
      </c>
      <c r="C14" s="239">
        <f>'budget4542.a'!$H45</f>
        <v>0</v>
      </c>
      <c r="F14" s="239">
        <f>'budget4542.a'!$P45</f>
        <v>0</v>
      </c>
      <c r="G14" s="240">
        <f t="shared" si="0"/>
        <v>0</v>
      </c>
      <c r="H14" s="235" t="s">
        <v>328</v>
      </c>
    </row>
    <row r="15" spans="2:8" ht="15.75">
      <c r="B15" s="234" t="str">
        <f>'budget4542.a'!$B46</f>
        <v>0181</v>
      </c>
      <c r="C15" s="239">
        <f>'budget4542.a'!$H46</f>
        <v>0</v>
      </c>
      <c r="F15" s="239">
        <f>'budget4542.a'!$P46</f>
        <v>0</v>
      </c>
      <c r="G15" s="240">
        <f t="shared" si="0"/>
        <v>0</v>
      </c>
      <c r="H15" s="235" t="s">
        <v>328</v>
      </c>
    </row>
    <row r="16" spans="2:8" ht="15.75">
      <c r="B16" s="234" t="str">
        <f>'budget4542.a'!$B47</f>
        <v>0182</v>
      </c>
      <c r="C16" s="239">
        <f>'budget4542.a'!$H47</f>
        <v>0</v>
      </c>
      <c r="F16" s="239">
        <f>'budget4542.a'!$P47</f>
        <v>0</v>
      </c>
      <c r="G16" s="240">
        <f t="shared" si="0"/>
        <v>0</v>
      </c>
      <c r="H16" s="235" t="s">
        <v>328</v>
      </c>
    </row>
    <row r="17" spans="2:8" ht="15.75">
      <c r="B17" s="234" t="str">
        <f>'budget4542.a'!$B48</f>
        <v>0201</v>
      </c>
      <c r="C17" s="239">
        <f>'budget4542.a'!$H48</f>
        <v>0</v>
      </c>
      <c r="F17" s="239">
        <f>'budget4542.a'!$P48</f>
        <v>0</v>
      </c>
      <c r="G17" s="240">
        <f t="shared" si="0"/>
        <v>0</v>
      </c>
      <c r="H17" s="235" t="s">
        <v>328</v>
      </c>
    </row>
    <row r="18" spans="2:8" ht="15.75">
      <c r="B18" s="234" t="str">
        <f>'budget4542.a'!$B49</f>
        <v>0280</v>
      </c>
      <c r="C18" s="239">
        <f>'budget4542.a'!$H49</f>
        <v>0</v>
      </c>
      <c r="F18" s="239">
        <f>'budget4542.a'!$P49</f>
        <v>0</v>
      </c>
      <c r="G18" s="240">
        <f t="shared" si="0"/>
        <v>0</v>
      </c>
      <c r="H18" s="235" t="s">
        <v>328</v>
      </c>
    </row>
    <row r="19" spans="2:8" ht="15.75">
      <c r="B19" s="234" t="str">
        <f>'budget4542.a'!$B50</f>
        <v>0291</v>
      </c>
      <c r="C19" s="239">
        <f>'budget4542.a'!$H50</f>
        <v>0</v>
      </c>
      <c r="F19" s="239">
        <f>'budget4542.a'!$P50</f>
        <v>0</v>
      </c>
      <c r="G19" s="240">
        <f t="shared" si="0"/>
        <v>0</v>
      </c>
      <c r="H19" s="235" t="s">
        <v>328</v>
      </c>
    </row>
    <row r="20" spans="2:8" ht="15.75">
      <c r="B20" s="234" t="str">
        <f>'budget4542.a'!$B51</f>
        <v>0292</v>
      </c>
      <c r="C20" s="239">
        <f>'budget4542.a'!$H51</f>
        <v>0</v>
      </c>
      <c r="F20" s="239">
        <f>'budget4542.a'!$P51</f>
        <v>0</v>
      </c>
      <c r="G20" s="240">
        <f t="shared" si="0"/>
        <v>0</v>
      </c>
      <c r="H20" s="235" t="s">
        <v>328</v>
      </c>
    </row>
    <row r="21" spans="2:8" ht="15.75">
      <c r="B21" s="234" t="str">
        <f>'budget4542.a'!$B52</f>
        <v>0299</v>
      </c>
      <c r="C21" s="239">
        <f>'budget4542.a'!$H52</f>
        <v>0</v>
      </c>
      <c r="F21" s="239">
        <f>'budget4542.a'!$P52</f>
        <v>0</v>
      </c>
      <c r="G21" s="240">
        <f t="shared" si="0"/>
        <v>0</v>
      </c>
      <c r="H21" s="235" t="s">
        <v>328</v>
      </c>
    </row>
    <row r="22" spans="2:8" ht="15.75">
      <c r="B22" s="234" t="str">
        <f>'budget4542.a'!$B53</f>
        <v>0301</v>
      </c>
      <c r="C22" s="239">
        <f>'budget4542.a'!$H53</f>
        <v>0</v>
      </c>
      <c r="F22" s="239">
        <f>'budget4542.a'!$P53</f>
        <v>0</v>
      </c>
      <c r="G22" s="240">
        <f t="shared" si="0"/>
        <v>0</v>
      </c>
      <c r="H22" s="235" t="s">
        <v>328</v>
      </c>
    </row>
    <row r="23" spans="2:8" ht="15.75">
      <c r="B23" s="234" t="str">
        <f>'budget4542.a'!$B54</f>
        <v>0304</v>
      </c>
      <c r="C23" s="239">
        <f>'budget4542.a'!$H54</f>
        <v>0</v>
      </c>
      <c r="F23" s="239">
        <f>'budget4542.a'!$P54</f>
        <v>0</v>
      </c>
      <c r="G23" s="240">
        <f t="shared" si="0"/>
        <v>0</v>
      </c>
      <c r="H23" s="235" t="s">
        <v>328</v>
      </c>
    </row>
    <row r="24" spans="2:8" ht="15.75">
      <c r="B24" s="234" t="str">
        <f>'budget4542.a'!$B55</f>
        <v>0405</v>
      </c>
      <c r="C24" s="239">
        <f>'budget4542.a'!$H55</f>
        <v>0</v>
      </c>
      <c r="F24" s="239">
        <f>'budget4542.a'!$P55</f>
        <v>0</v>
      </c>
      <c r="G24" s="240">
        <f t="shared" si="0"/>
        <v>0</v>
      </c>
      <c r="H24" s="235" t="s">
        <v>328</v>
      </c>
    </row>
    <row r="25" spans="2:8" ht="15.75">
      <c r="B25" s="234" t="str">
        <f>'budget4542.a'!$B56</f>
        <v>0409</v>
      </c>
      <c r="C25" s="239">
        <f>'budget4542.a'!$H56</f>
        <v>0</v>
      </c>
      <c r="F25" s="239">
        <f>'budget4542.a'!$P56</f>
        <v>0</v>
      </c>
      <c r="G25" s="240">
        <f t="shared" si="0"/>
        <v>0</v>
      </c>
      <c r="H25" s="235" t="s">
        <v>328</v>
      </c>
    </row>
    <row r="26" spans="2:8" ht="15.75">
      <c r="B26" s="234" t="str">
        <f>'budget4542.a'!$B57</f>
        <v>0415</v>
      </c>
      <c r="C26" s="239">
        <f>'budget4542.a'!$H57</f>
        <v>0</v>
      </c>
      <c r="F26" s="239">
        <f>'budget4542.a'!$P57</f>
        <v>0</v>
      </c>
      <c r="G26" s="240">
        <f t="shared" si="0"/>
        <v>0</v>
      </c>
      <c r="H26" s="235" t="s">
        <v>328</v>
      </c>
    </row>
    <row r="27" spans="2:8" ht="15.75">
      <c r="B27" s="234" t="str">
        <f>'budget4542.a'!$B58</f>
        <v>0420</v>
      </c>
      <c r="C27" s="239">
        <f>'budget4542.a'!$H58</f>
        <v>0</v>
      </c>
      <c r="F27" s="239">
        <f>'budget4542.a'!$P58</f>
        <v>0</v>
      </c>
      <c r="G27" s="240">
        <f t="shared" si="0"/>
        <v>0</v>
      </c>
      <c r="H27" s="235" t="s">
        <v>328</v>
      </c>
    </row>
    <row r="28" spans="2:8" ht="15.75">
      <c r="B28" s="234" t="str">
        <f>'budget4542.a'!$B59</f>
        <v>0604</v>
      </c>
      <c r="C28" s="239">
        <f>'budget4542.a'!$H59</f>
        <v>0</v>
      </c>
      <c r="F28" s="239">
        <f>'budget4542.a'!$P59</f>
        <v>0</v>
      </c>
      <c r="G28" s="240">
        <f t="shared" si="0"/>
        <v>0</v>
      </c>
      <c r="H28" s="235" t="s">
        <v>328</v>
      </c>
    </row>
    <row r="29" spans="2:8" ht="15.75">
      <c r="B29" s="234" t="str">
        <f>'budget4542.a'!$B60</f>
        <v>0613</v>
      </c>
      <c r="C29" s="239">
        <f>'budget4542.a'!$H60</f>
        <v>0</v>
      </c>
      <c r="F29" s="239">
        <f>'budget4542.a'!$P60</f>
        <v>0</v>
      </c>
      <c r="G29" s="240">
        <f t="shared" si="0"/>
        <v>0</v>
      </c>
      <c r="H29" s="235" t="s">
        <v>328</v>
      </c>
    </row>
    <row r="30" spans="2:8" ht="15.75">
      <c r="B30" s="234" t="str">
        <f>'budget4542.a'!$B61</f>
        <v>0615</v>
      </c>
      <c r="C30" s="239">
        <f>'budget4542.a'!$H61</f>
        <v>0</v>
      </c>
      <c r="F30" s="239">
        <f>'budget4542.a'!$P61</f>
        <v>0</v>
      </c>
      <c r="G30" s="240">
        <f t="shared" si="0"/>
        <v>0</v>
      </c>
      <c r="H30" s="235" t="s">
        <v>328</v>
      </c>
    </row>
    <row r="31" spans="2:8" ht="15.75">
      <c r="B31" s="234" t="str">
        <f>'budget4542.a'!$B62</f>
        <v>0701</v>
      </c>
      <c r="C31" s="239">
        <f>'budget4542.a'!$H62</f>
        <v>0</v>
      </c>
      <c r="F31" s="239">
        <f>'budget4542.a'!$P62</f>
        <v>0</v>
      </c>
      <c r="G31" s="240">
        <f t="shared" si="0"/>
        <v>0</v>
      </c>
      <c r="H31" s="235" t="s">
        <v>328</v>
      </c>
    </row>
    <row r="32" spans="2:8" ht="15.75">
      <c r="B32" s="234" t="str">
        <f>'budget4542.a'!$B63</f>
        <v>0703</v>
      </c>
      <c r="C32" s="239">
        <f>'budget4542.a'!$H63</f>
        <v>0</v>
      </c>
      <c r="F32" s="239">
        <f>'budget4542.a'!$P63</f>
        <v>0</v>
      </c>
      <c r="G32" s="240">
        <f t="shared" si="0"/>
        <v>0</v>
      </c>
      <c r="H32" s="235" t="s">
        <v>328</v>
      </c>
    </row>
    <row r="33" spans="2:8" ht="15.75">
      <c r="B33" s="234" t="str">
        <f>'budget4542.a'!$B64</f>
        <v>0705</v>
      </c>
      <c r="C33" s="239">
        <f>'budget4542.a'!$H64</f>
        <v>0</v>
      </c>
      <c r="F33" s="239">
        <f>'budget4542.a'!$P64</f>
        <v>0</v>
      </c>
      <c r="G33" s="240">
        <f t="shared" si="0"/>
        <v>0</v>
      </c>
      <c r="H33" s="235" t="s">
        <v>328</v>
      </c>
    </row>
    <row r="34" spans="2:8" ht="15.75">
      <c r="B34" s="234" t="str">
        <f>'budget4542.a'!$B65</f>
        <v>0801</v>
      </c>
      <c r="C34" s="239">
        <f>'budget4542.a'!$H65</f>
        <v>0</v>
      </c>
      <c r="F34" s="239">
        <f>'budget4542.a'!$P65</f>
        <v>0</v>
      </c>
      <c r="G34" s="240">
        <f t="shared" si="0"/>
        <v>0</v>
      </c>
      <c r="H34" s="235" t="s">
        <v>328</v>
      </c>
    </row>
    <row r="35" spans="2:8" ht="15.75">
      <c r="B35" s="234" t="str">
        <f>'budget4542.a'!$B66</f>
        <v>0803</v>
      </c>
      <c r="C35" s="239">
        <f>'budget4542.a'!$H66</f>
        <v>0</v>
      </c>
      <c r="F35" s="239">
        <f>'budget4542.a'!$P66</f>
        <v>0</v>
      </c>
      <c r="G35" s="240">
        <f t="shared" si="0"/>
        <v>0</v>
      </c>
      <c r="H35" s="235" t="s">
        <v>328</v>
      </c>
    </row>
    <row r="36" spans="2:8" ht="15.75">
      <c r="B36" s="234" t="str">
        <f>'budget4542.a'!$B67</f>
        <v>0812</v>
      </c>
      <c r="C36" s="239">
        <f>'budget4542.a'!$H67</f>
        <v>0</v>
      </c>
      <c r="F36" s="239">
        <f>'budget4542.a'!$P67</f>
        <v>0</v>
      </c>
      <c r="G36" s="240">
        <f t="shared" si="0"/>
        <v>0</v>
      </c>
      <c r="H36" s="235" t="s">
        <v>328</v>
      </c>
    </row>
    <row r="37" spans="2:8" ht="15.75">
      <c r="B37" s="234" t="str">
        <f>'budget4542.a'!$B68</f>
        <v>0816</v>
      </c>
      <c r="C37" s="239">
        <f>'budget4542.a'!$H68</f>
        <v>0</v>
      </c>
      <c r="F37" s="239">
        <f>'budget4542.a'!$P68</f>
        <v>0</v>
      </c>
      <c r="G37" s="240">
        <f t="shared" si="0"/>
        <v>0</v>
      </c>
      <c r="H37" s="235" t="s">
        <v>328</v>
      </c>
    </row>
    <row r="38" spans="2:8" ht="15.75">
      <c r="B38" s="234" t="str">
        <f>'budget4542.a'!$B69</f>
        <v>0833</v>
      </c>
      <c r="C38" s="239">
        <f>'budget4542.a'!$H69</f>
        <v>0</v>
      </c>
      <c r="F38" s="239">
        <f>'budget4542.a'!$P69</f>
        <v>0</v>
      </c>
      <c r="G38" s="240">
        <f t="shared" si="0"/>
        <v>0</v>
      </c>
      <c r="H38" s="235" t="s">
        <v>328</v>
      </c>
    </row>
    <row r="39" spans="2:8" ht="15.75">
      <c r="B39" s="234" t="str">
        <f>'budget4542.a'!$B70</f>
        <v>0834</v>
      </c>
      <c r="C39" s="239">
        <f>'budget4542.a'!$H70</f>
        <v>0</v>
      </c>
      <c r="F39" s="239">
        <f>'budget4542.a'!$P70</f>
        <v>0</v>
      </c>
      <c r="G39" s="240">
        <f t="shared" si="0"/>
        <v>0</v>
      </c>
      <c r="H39" s="235" t="s">
        <v>328</v>
      </c>
    </row>
    <row r="40" spans="2:8" ht="15.75">
      <c r="B40" s="234" t="str">
        <f>'budget4542.a'!$B71</f>
        <v>0835</v>
      </c>
      <c r="C40" s="239">
        <f>'budget4542.a'!$H71</f>
        <v>0</v>
      </c>
      <c r="F40" s="239">
        <f>'budget4542.a'!$P71</f>
        <v>0</v>
      </c>
      <c r="G40" s="240">
        <f t="shared" si="0"/>
        <v>0</v>
      </c>
      <c r="H40" s="235" t="s">
        <v>328</v>
      </c>
    </row>
    <row r="41" spans="2:8" ht="15.75">
      <c r="B41" s="234" t="str">
        <f>'budget4542.a'!$B72</f>
        <v>0838</v>
      </c>
      <c r="C41" s="239">
        <f>'budget4542.a'!$H72</f>
        <v>0</v>
      </c>
      <c r="F41" s="239">
        <f>'budget4542.a'!$P72</f>
        <v>0</v>
      </c>
      <c r="G41" s="240">
        <f t="shared" si="0"/>
        <v>0</v>
      </c>
      <c r="H41" s="235" t="s">
        <v>328</v>
      </c>
    </row>
    <row r="42" spans="2:8" ht="15.75">
      <c r="B42" s="234" t="str">
        <f>'budget4542.a'!$B73</f>
        <v>0839</v>
      </c>
      <c r="C42" s="239">
        <f>'budget4542.a'!$H73</f>
        <v>0</v>
      </c>
      <c r="F42" s="239">
        <f>'budget4542.a'!$P73</f>
        <v>0</v>
      </c>
      <c r="G42" s="240">
        <f t="shared" si="0"/>
        <v>0</v>
      </c>
      <c r="H42" s="235" t="s">
        <v>328</v>
      </c>
    </row>
    <row r="43" spans="2:8" ht="15.75">
      <c r="B43" s="234" t="str">
        <f>'budget4542.a'!$B74</f>
        <v>0853</v>
      </c>
      <c r="C43" s="239">
        <f>'budget4542.a'!$H74</f>
        <v>0</v>
      </c>
      <c r="F43" s="239">
        <f>'budget4542.a'!$P74</f>
        <v>0</v>
      </c>
      <c r="G43" s="240">
        <f t="shared" si="0"/>
        <v>0</v>
      </c>
      <c r="H43" s="235" t="s">
        <v>328</v>
      </c>
    </row>
    <row r="44" spans="2:8" ht="15.75">
      <c r="B44" s="234" t="str">
        <f>'budget4542.a'!$B75</f>
        <v>0854</v>
      </c>
      <c r="C44" s="239">
        <f>'budget4542.a'!$H75</f>
        <v>0</v>
      </c>
      <c r="F44" s="239">
        <f>'budget4542.a'!$P75</f>
        <v>0</v>
      </c>
      <c r="G44" s="240">
        <f t="shared" si="0"/>
        <v>0</v>
      </c>
      <c r="H44" s="235" t="s">
        <v>328</v>
      </c>
    </row>
    <row r="45" spans="2:8" ht="15.75">
      <c r="B45" s="234" t="str">
        <f>'budget4542.a'!$B76</f>
        <v>0856</v>
      </c>
      <c r="C45" s="239">
        <f>'budget4542.a'!$H76</f>
        <v>0</v>
      </c>
      <c r="F45" s="239">
        <f>'budget4542.a'!$P76</f>
        <v>0</v>
      </c>
      <c r="G45" s="240">
        <f t="shared" si="0"/>
        <v>0</v>
      </c>
      <c r="H45" s="235" t="s">
        <v>328</v>
      </c>
    </row>
    <row r="46" spans="2:8" ht="15.75">
      <c r="B46" s="234" t="str">
        <f>'budget4542.a'!$B77</f>
        <v>0860</v>
      </c>
      <c r="C46" s="239">
        <f>'budget4542.a'!$H77</f>
        <v>0</v>
      </c>
      <c r="F46" s="239">
        <f>'budget4542.a'!$P77</f>
        <v>0</v>
      </c>
      <c r="G46" s="240">
        <f t="shared" si="0"/>
        <v>0</v>
      </c>
      <c r="H46" s="235" t="s">
        <v>328</v>
      </c>
    </row>
    <row r="47" spans="2:8" ht="15.75">
      <c r="B47" s="234" t="str">
        <f>'budget4542.a'!$B78</f>
        <v>0869</v>
      </c>
      <c r="C47" s="239">
        <f>'budget4542.a'!$H78</f>
        <v>0</v>
      </c>
      <c r="F47" s="239">
        <f>'budget4542.a'!$P78</f>
        <v>0</v>
      </c>
      <c r="G47" s="240">
        <f t="shared" si="0"/>
        <v>0</v>
      </c>
      <c r="H47" s="235" t="s">
        <v>328</v>
      </c>
    </row>
    <row r="48" spans="2:8" ht="15.75">
      <c r="B48" s="234" t="str">
        <f>'budget4542.a'!$B79</f>
        <v>0873</v>
      </c>
      <c r="C48" s="239">
        <f>'budget4542.a'!$H79</f>
        <v>0</v>
      </c>
      <c r="F48" s="239">
        <f>'budget4542.a'!$P79</f>
        <v>0</v>
      </c>
      <c r="G48" s="240">
        <f t="shared" si="0"/>
        <v>0</v>
      </c>
      <c r="H48" s="235" t="s">
        <v>328</v>
      </c>
    </row>
    <row r="49" spans="2:8" ht="15.75">
      <c r="B49" s="234" t="str">
        <f>'budget4542.a'!$B80</f>
        <v>0881</v>
      </c>
      <c r="C49" s="239">
        <f>'budget4542.a'!$H80</f>
        <v>0</v>
      </c>
      <c r="F49" s="239">
        <f>'budget4542.a'!$P80</f>
        <v>0</v>
      </c>
      <c r="G49" s="240">
        <f t="shared" si="0"/>
        <v>0</v>
      </c>
      <c r="H49" s="235" t="s">
        <v>328</v>
      </c>
    </row>
    <row r="50" spans="2:8" ht="15.75">
      <c r="B50" s="234" t="str">
        <f>'budget4542.a'!$B81</f>
        <v>0885</v>
      </c>
      <c r="C50" s="239">
        <f>'budget4542.a'!$H81</f>
        <v>0</v>
      </c>
      <c r="F50" s="239">
        <f>'budget4542.a'!$P81</f>
        <v>0</v>
      </c>
      <c r="G50" s="240">
        <f t="shared" si="0"/>
        <v>0</v>
      </c>
      <c r="H50" s="235" t="s">
        <v>328</v>
      </c>
    </row>
    <row r="51" spans="2:8" ht="15.75">
      <c r="B51" s="234" t="str">
        <f>'budget4542.a'!$B82</f>
        <v>0896</v>
      </c>
      <c r="C51" s="239">
        <f>'budget4542.a'!$H82</f>
        <v>0</v>
      </c>
      <c r="F51" s="239">
        <f>'budget4542.a'!$P82</f>
        <v>0</v>
      </c>
      <c r="G51" s="240">
        <f t="shared" si="0"/>
        <v>0</v>
      </c>
      <c r="H51" s="235" t="s">
        <v>328</v>
      </c>
    </row>
    <row r="52" spans="2:8" ht="15.75">
      <c r="B52" s="234" t="str">
        <f>'budget4542.a'!$B83</f>
        <v>0899</v>
      </c>
      <c r="C52" s="239">
        <f>'budget4542.a'!$H83</f>
        <v>0</v>
      </c>
      <c r="F52" s="239">
        <f>'budget4542.a'!$P83</f>
        <v>0</v>
      </c>
      <c r="G52" s="240">
        <f t="shared" si="0"/>
        <v>0</v>
      </c>
      <c r="H52" s="235" t="s">
        <v>328</v>
      </c>
    </row>
    <row r="53" spans="2:8" ht="15.75">
      <c r="B53" s="234" t="str">
        <f>'budget4542.a'!$B84</f>
        <v>0909</v>
      </c>
      <c r="C53" s="239">
        <f>'budget4542.a'!$H84</f>
        <v>0</v>
      </c>
      <c r="F53" s="239">
        <f>'budget4542.a'!$P84</f>
        <v>0</v>
      </c>
      <c r="G53" s="240">
        <f t="shared" si="0"/>
        <v>0</v>
      </c>
      <c r="H53" s="235" t="s">
        <v>328</v>
      </c>
    </row>
    <row r="54" spans="2:8" ht="15.75">
      <c r="B54" s="234" t="str">
        <f>'budget4542.a'!$B85</f>
        <v>0919</v>
      </c>
      <c r="C54" s="239">
        <f>'budget4542.a'!$H85</f>
        <v>0</v>
      </c>
      <c r="F54" s="239">
        <f>'budget4542.a'!$P85</f>
        <v>0</v>
      </c>
      <c r="G54" s="240">
        <f t="shared" si="0"/>
        <v>0</v>
      </c>
      <c r="H54" s="235" t="s">
        <v>328</v>
      </c>
    </row>
    <row r="55" spans="2:8" ht="15.75">
      <c r="B55" s="234" t="str">
        <f>'budget4542.a'!$B86</f>
        <v>0924</v>
      </c>
      <c r="C55" s="239">
        <f>'budget4542.a'!$H86</f>
        <v>0</v>
      </c>
      <c r="F55" s="239">
        <f>'budget4542.a'!$P86</f>
        <v>0</v>
      </c>
      <c r="G55" s="240">
        <f t="shared" si="0"/>
        <v>0</v>
      </c>
      <c r="H55" s="235" t="s">
        <v>328</v>
      </c>
    </row>
    <row r="56" spans="2:8" ht="15.75">
      <c r="B56" s="234" t="str">
        <f>'budget4542.a'!$B87</f>
        <v>0953</v>
      </c>
      <c r="C56" s="239">
        <f>'budget4542.a'!$H87</f>
        <v>0</v>
      </c>
      <c r="F56" s="239">
        <f>'budget4542.a'!$P87</f>
        <v>0</v>
      </c>
      <c r="G56" s="240">
        <f t="shared" si="0"/>
        <v>0</v>
      </c>
      <c r="H56" s="235" t="s">
        <v>328</v>
      </c>
    </row>
    <row r="57" spans="2:8" ht="15.75">
      <c r="B57" s="234" t="str">
        <f>'budget4542.a'!$B88</f>
        <v>0957</v>
      </c>
      <c r="C57" s="239">
        <f>'budget4542.a'!$H88</f>
        <v>0</v>
      </c>
      <c r="F57" s="239">
        <f>'budget4542.a'!$P88</f>
        <v>0</v>
      </c>
      <c r="G57" s="240">
        <f t="shared" si="0"/>
        <v>0</v>
      </c>
      <c r="H57" s="235" t="s">
        <v>328</v>
      </c>
    </row>
    <row r="58" spans="2:8" ht="15.75">
      <c r="B58" s="234" t="str">
        <f>'budget4542.a'!$B89</f>
        <v>0965</v>
      </c>
      <c r="C58" s="239">
        <f>'budget4542.a'!$H89</f>
        <v>0</v>
      </c>
      <c r="F58" s="239">
        <f>'budget4542.a'!$P89</f>
        <v>0</v>
      </c>
      <c r="G58" s="240">
        <f t="shared" si="0"/>
        <v>0</v>
      </c>
      <c r="H58" s="235" t="s">
        <v>328</v>
      </c>
    </row>
    <row r="59" spans="2:8" ht="15.75">
      <c r="B59" s="234" t="str">
        <f>'budget4542.a'!$B90</f>
        <v>0986</v>
      </c>
      <c r="C59" s="239">
        <f>'budget4542.a'!$H90</f>
        <v>0</v>
      </c>
      <c r="F59" s="239">
        <f>'budget4542.a'!$P90</f>
        <v>0</v>
      </c>
      <c r="G59" s="240">
        <f t="shared" si="0"/>
        <v>0</v>
      </c>
      <c r="H59" s="235" t="s">
        <v>328</v>
      </c>
    </row>
    <row r="60" spans="2:8" ht="15.75">
      <c r="B60" s="234" t="str">
        <f>'budget4542.a'!$B91</f>
        <v>1060</v>
      </c>
      <c r="C60" s="239">
        <f>'budget4542.a'!$H91</f>
        <v>0</v>
      </c>
      <c r="F60" s="239">
        <f>'budget4542.a'!$P91</f>
        <v>0</v>
      </c>
      <c r="G60" s="240">
        <f t="shared" si="0"/>
        <v>0</v>
      </c>
      <c r="H60" s="235" t="s">
        <v>328</v>
      </c>
    </row>
    <row r="61" spans="2:8" ht="15.75">
      <c r="B61" s="234" t="str">
        <f>'budget4542.a'!$B92</f>
        <v>1073</v>
      </c>
      <c r="C61" s="239">
        <f>'budget4542.a'!$H92</f>
        <v>0</v>
      </c>
      <c r="F61" s="239">
        <f>'budget4542.a'!$P92</f>
        <v>0</v>
      </c>
      <c r="G61" s="240">
        <f t="shared" si="0"/>
        <v>0</v>
      </c>
      <c r="H61" s="235" t="s">
        <v>328</v>
      </c>
    </row>
    <row r="62" spans="2:8" ht="15.75">
      <c r="B62" s="234" t="str">
        <f>'budget4542.a'!$B93</f>
        <v>1180</v>
      </c>
      <c r="C62" s="239">
        <f>'budget4542.a'!$H93</f>
        <v>0</v>
      </c>
      <c r="F62" s="239">
        <f>'budget4542.a'!$P93</f>
        <v>0</v>
      </c>
      <c r="G62" s="240">
        <f t="shared" si="0"/>
        <v>0</v>
      </c>
      <c r="H62" s="235" t="s">
        <v>328</v>
      </c>
    </row>
    <row r="63" spans="2:8" ht="15.75">
      <c r="B63" s="234" t="str">
        <f>'budget4542.a'!$B94</f>
        <v>1192</v>
      </c>
      <c r="C63" s="239">
        <f>'budget4542.a'!$H94</f>
        <v>0</v>
      </c>
      <c r="F63" s="239">
        <f>'budget4542.a'!$P94</f>
        <v>0</v>
      </c>
      <c r="G63" s="240">
        <f t="shared" si="0"/>
        <v>0</v>
      </c>
      <c r="H63" s="235" t="s">
        <v>328</v>
      </c>
    </row>
    <row r="64" spans="2:8" ht="15.75">
      <c r="B64" s="234" t="str">
        <f>'budget4542.a'!$B95</f>
        <v>1193</v>
      </c>
      <c r="C64" s="239">
        <f>'budget4542.a'!$H95</f>
        <v>0</v>
      </c>
      <c r="F64" s="239">
        <f>'budget4542.a'!$P95</f>
        <v>0</v>
      </c>
      <c r="G64" s="240">
        <f t="shared" si="0"/>
        <v>0</v>
      </c>
      <c r="H64" s="235" t="s">
        <v>328</v>
      </c>
    </row>
    <row r="65" spans="2:8" ht="15.75">
      <c r="B65" s="234" t="str">
        <f>'budget4542.a'!$B96</f>
        <v>1331</v>
      </c>
      <c r="C65" s="239">
        <f>'budget4542.a'!$H96</f>
        <v>0</v>
      </c>
      <c r="F65" s="239">
        <f>'budget4542.a'!$P96</f>
        <v>0</v>
      </c>
      <c r="G65" s="240">
        <f t="shared" si="0"/>
        <v>0</v>
      </c>
      <c r="H65" s="235" t="s">
        <v>328</v>
      </c>
    </row>
    <row r="66" spans="2:8" ht="15.75">
      <c r="B66" s="234" t="str">
        <f>'budget4542.a'!$B97</f>
        <v>1332</v>
      </c>
      <c r="C66" s="239">
        <f>'budget4542.a'!$H97</f>
        <v>0</v>
      </c>
      <c r="F66" s="239">
        <f>'budget4542.a'!$P97</f>
        <v>0</v>
      </c>
      <c r="G66" s="240">
        <f t="shared" si="0"/>
        <v>0</v>
      </c>
      <c r="H66" s="235" t="s">
        <v>328</v>
      </c>
    </row>
    <row r="67" spans="2:8" ht="15.75">
      <c r="B67" s="234" t="str">
        <f>'budget4542.a'!$B98</f>
        <v>1334</v>
      </c>
      <c r="C67" s="239">
        <f>'budget4542.a'!$H98</f>
        <v>0</v>
      </c>
      <c r="F67" s="239">
        <f>'budget4542.a'!$P98</f>
        <v>0</v>
      </c>
      <c r="G67" s="240">
        <f t="shared" si="0"/>
        <v>0</v>
      </c>
      <c r="H67" s="235" t="s">
        <v>328</v>
      </c>
    </row>
    <row r="68" spans="2:8" ht="15.75">
      <c r="B68" s="234" t="str">
        <f>'budget4542.a'!$B99</f>
        <v>1336</v>
      </c>
      <c r="C68" s="239">
        <f>'budget4542.a'!$H99</f>
        <v>0</v>
      </c>
      <c r="F68" s="239">
        <f>'budget4542.a'!$P99</f>
        <v>0</v>
      </c>
      <c r="G68" s="240">
        <f t="shared" si="0"/>
        <v>0</v>
      </c>
      <c r="H68" s="235" t="s">
        <v>328</v>
      </c>
    </row>
    <row r="69" spans="2:8" ht="15.75">
      <c r="B69" s="234" t="str">
        <f>'budget4542.a'!$B100</f>
        <v>1600</v>
      </c>
      <c r="C69" s="239">
        <f>'budget4542.a'!$H100</f>
        <v>0</v>
      </c>
      <c r="F69" s="239">
        <f>'budget4542.a'!$P100</f>
        <v>0</v>
      </c>
      <c r="G69" s="240">
        <f t="shared" si="0"/>
        <v>0</v>
      </c>
      <c r="H69" s="235" t="s">
        <v>328</v>
      </c>
    </row>
    <row r="70" spans="2:8" ht="15.75">
      <c r="B70" s="234" t="str">
        <f>'budget4542.a'!$B101</f>
        <v>1602</v>
      </c>
      <c r="C70" s="239">
        <f>'budget4542.a'!$H101</f>
        <v>0</v>
      </c>
      <c r="F70" s="239">
        <f>'budget4542.a'!$P101</f>
        <v>0</v>
      </c>
      <c r="G70" s="240">
        <f aca="true" t="shared" si="1" ref="G70:G101">ABS(F70)</f>
        <v>0</v>
      </c>
      <c r="H70" s="235" t="s">
        <v>328</v>
      </c>
    </row>
    <row r="71" spans="2:8" ht="15.75">
      <c r="B71" s="234" t="str">
        <f>'budget4542.a'!$B102</f>
        <v>1603</v>
      </c>
      <c r="C71" s="239">
        <f>'budget4542.a'!$H102</f>
        <v>0</v>
      </c>
      <c r="F71" s="239">
        <f>'budget4542.a'!$P102</f>
        <v>0</v>
      </c>
      <c r="G71" s="240">
        <f t="shared" si="1"/>
        <v>0</v>
      </c>
      <c r="H71" s="235" t="s">
        <v>328</v>
      </c>
    </row>
    <row r="72" spans="2:8" ht="15.75">
      <c r="B72" s="234" t="str">
        <f>'budget4542.a'!$B103</f>
        <v>1606</v>
      </c>
      <c r="C72" s="239">
        <f>'budget4542.a'!$H103</f>
        <v>0</v>
      </c>
      <c r="F72" s="239">
        <f>'budget4542.a'!$P103</f>
        <v>0</v>
      </c>
      <c r="G72" s="240">
        <f t="shared" si="1"/>
        <v>0</v>
      </c>
      <c r="H72" s="235" t="s">
        <v>328</v>
      </c>
    </row>
    <row r="73" spans="2:8" ht="15.75">
      <c r="B73" s="234" t="str">
        <f>'budget4542.a'!$B104</f>
        <v>1607</v>
      </c>
      <c r="C73" s="239">
        <f>'budget4542.a'!$H104</f>
        <v>0</v>
      </c>
      <c r="F73" s="239">
        <f>'budget4542.a'!$P104</f>
        <v>0</v>
      </c>
      <c r="G73" s="240">
        <f t="shared" si="1"/>
        <v>0</v>
      </c>
      <c r="H73" s="235" t="s">
        <v>328</v>
      </c>
    </row>
    <row r="74" spans="2:8" ht="15.75">
      <c r="B74" s="234" t="str">
        <f>'budget4542.a'!$B105</f>
        <v>1608</v>
      </c>
      <c r="C74" s="239">
        <f>'budget4542.a'!$H105</f>
        <v>0</v>
      </c>
      <c r="F74" s="239">
        <f>'budget4542.a'!$P105</f>
        <v>0</v>
      </c>
      <c r="G74" s="240">
        <f t="shared" si="1"/>
        <v>0</v>
      </c>
      <c r="H74" s="235" t="s">
        <v>328</v>
      </c>
    </row>
    <row r="75" spans="2:8" ht="15.75">
      <c r="B75" s="234" t="str">
        <f>'budget4542.a'!$B106</f>
        <v>1612</v>
      </c>
      <c r="C75" s="239">
        <f>'budget4542.a'!$H106</f>
        <v>0</v>
      </c>
      <c r="F75" s="239">
        <f>'budget4542.a'!$P106</f>
        <v>0</v>
      </c>
      <c r="G75" s="240">
        <f t="shared" si="1"/>
        <v>0</v>
      </c>
      <c r="H75" s="235" t="s">
        <v>328</v>
      </c>
    </row>
    <row r="76" spans="2:8" ht="15.75">
      <c r="B76" s="234">
        <f>'budget4542.a'!$B107</f>
        <v>0</v>
      </c>
      <c r="C76" s="239">
        <f>'budget4542.a'!$H107</f>
        <v>0</v>
      </c>
      <c r="F76" s="239">
        <f>'budget4542.a'!$P107</f>
        <v>0</v>
      </c>
      <c r="G76" s="240">
        <f t="shared" si="1"/>
        <v>0</v>
      </c>
      <c r="H76" s="235" t="s">
        <v>328</v>
      </c>
    </row>
    <row r="77" spans="2:8" ht="15.75">
      <c r="B77" s="234">
        <f>'budget4542.a'!$B108</f>
        <v>0</v>
      </c>
      <c r="C77" s="239">
        <f>'budget4542.a'!$H108</f>
        <v>0</v>
      </c>
      <c r="F77" s="239">
        <f>'budget4542.a'!$P108</f>
        <v>0</v>
      </c>
      <c r="G77" s="240">
        <f t="shared" si="1"/>
        <v>0</v>
      </c>
      <c r="H77" s="235" t="s">
        <v>328</v>
      </c>
    </row>
    <row r="78" spans="2:8" ht="15.75">
      <c r="B78" s="234">
        <f>'budget4542.a'!$B109</f>
        <v>0</v>
      </c>
      <c r="C78" s="239">
        <f>'budget4542.a'!$H109</f>
        <v>0</v>
      </c>
      <c r="F78" s="239">
        <f>'budget4542.a'!$P109</f>
        <v>0</v>
      </c>
      <c r="G78" s="240">
        <f t="shared" si="1"/>
        <v>0</v>
      </c>
      <c r="H78" s="235" t="s">
        <v>328</v>
      </c>
    </row>
    <row r="79" spans="2:8" ht="15.75">
      <c r="B79" s="234">
        <f>'budget4542.a'!$B110</f>
        <v>0</v>
      </c>
      <c r="C79" s="239">
        <f>'budget4542.a'!$H110</f>
        <v>0</v>
      </c>
      <c r="F79" s="239">
        <f>'budget4542.a'!$P110</f>
        <v>0</v>
      </c>
      <c r="G79" s="240">
        <f t="shared" si="1"/>
        <v>0</v>
      </c>
      <c r="H79" s="235" t="s">
        <v>328</v>
      </c>
    </row>
    <row r="80" spans="2:8" ht="15.75">
      <c r="B80" s="234">
        <f>'budget4542.a'!$B111</f>
        <v>0</v>
      </c>
      <c r="C80" s="239">
        <f>'budget4542.a'!$H111</f>
        <v>0</v>
      </c>
      <c r="F80" s="239">
        <f>'budget4542.a'!$P111</f>
        <v>0</v>
      </c>
      <c r="G80" s="240">
        <f t="shared" si="1"/>
        <v>0</v>
      </c>
      <c r="H80" s="235" t="s">
        <v>328</v>
      </c>
    </row>
    <row r="81" spans="2:8" ht="15.75">
      <c r="B81" s="234">
        <f>'budget4542.a'!$B112</f>
        <v>0</v>
      </c>
      <c r="C81" s="239">
        <f>'budget4542.a'!$H112</f>
        <v>0</v>
      </c>
      <c r="F81" s="239">
        <f>'budget4542.a'!$P112</f>
        <v>0</v>
      </c>
      <c r="G81" s="240">
        <f t="shared" si="1"/>
        <v>0</v>
      </c>
      <c r="H81" s="235" t="s">
        <v>328</v>
      </c>
    </row>
    <row r="82" spans="2:8" ht="15.75">
      <c r="B82" s="234">
        <f>'budget4542.a'!$B113</f>
        <v>0</v>
      </c>
      <c r="C82" s="239">
        <f>'budget4542.a'!$H113</f>
        <v>0</v>
      </c>
      <c r="F82" s="239">
        <f>'budget4542.a'!$P113</f>
        <v>0</v>
      </c>
      <c r="G82" s="240">
        <f t="shared" si="1"/>
        <v>0</v>
      </c>
      <c r="H82" s="235" t="s">
        <v>328</v>
      </c>
    </row>
    <row r="83" spans="2:8" ht="15.75">
      <c r="B83" s="234">
        <f>'budget4542.a'!$B114</f>
        <v>0</v>
      </c>
      <c r="C83" s="239">
        <f>'budget4542.a'!$H114</f>
        <v>0</v>
      </c>
      <c r="F83" s="239">
        <f>'budget4542.a'!$P114</f>
        <v>0</v>
      </c>
      <c r="G83" s="240">
        <f t="shared" si="1"/>
        <v>0</v>
      </c>
      <c r="H83" s="235" t="s">
        <v>328</v>
      </c>
    </row>
    <row r="84" spans="2:8" ht="15.75">
      <c r="B84" s="234">
        <f>'budget4542.a'!$B115</f>
        <v>0</v>
      </c>
      <c r="C84" s="239">
        <f>'budget4542.a'!$H115</f>
        <v>0</v>
      </c>
      <c r="F84" s="239">
        <f>'budget4542.a'!$P115</f>
        <v>0</v>
      </c>
      <c r="G84" s="240">
        <f t="shared" si="1"/>
        <v>0</v>
      </c>
      <c r="H84" s="235" t="s">
        <v>328</v>
      </c>
    </row>
    <row r="85" spans="2:8" ht="15.75">
      <c r="B85" s="234">
        <f>'budget4542.a'!$B116</f>
        <v>0</v>
      </c>
      <c r="C85" s="239">
        <f>'budget4542.a'!$H116</f>
        <v>0</v>
      </c>
      <c r="F85" s="239">
        <f>'budget4542.a'!$P116</f>
        <v>0</v>
      </c>
      <c r="G85" s="240">
        <f t="shared" si="1"/>
        <v>0</v>
      </c>
      <c r="H85" s="235" t="s">
        <v>328</v>
      </c>
    </row>
    <row r="86" spans="2:8" ht="15.75">
      <c r="B86" s="234">
        <f>'budget4542.a'!$B117</f>
        <v>0</v>
      </c>
      <c r="C86" s="239">
        <f>'budget4542.a'!$H117</f>
        <v>0</v>
      </c>
      <c r="F86" s="239">
        <f>'budget4542.a'!$P117</f>
        <v>0</v>
      </c>
      <c r="G86" s="240">
        <f t="shared" si="1"/>
        <v>0</v>
      </c>
      <c r="H86" s="235" t="s">
        <v>328</v>
      </c>
    </row>
    <row r="87" spans="2:8" ht="15.75">
      <c r="B87" s="234">
        <f>'budget4542.a'!$B118</f>
        <v>0</v>
      </c>
      <c r="C87" s="239">
        <f>'budget4542.a'!$H118</f>
        <v>0</v>
      </c>
      <c r="F87" s="239">
        <f>'budget4542.a'!$P118</f>
        <v>0</v>
      </c>
      <c r="G87" s="240">
        <f t="shared" si="1"/>
        <v>0</v>
      </c>
      <c r="H87" s="235" t="s">
        <v>328</v>
      </c>
    </row>
    <row r="88" spans="2:8" ht="15.75">
      <c r="B88" s="234">
        <f>'budget4542.a'!$B119</f>
        <v>0</v>
      </c>
      <c r="C88" s="239">
        <f>'budget4542.a'!$H119</f>
        <v>0</v>
      </c>
      <c r="F88" s="239">
        <f>'budget4542.a'!$P119</f>
        <v>0</v>
      </c>
      <c r="G88" s="240">
        <f t="shared" si="1"/>
        <v>0</v>
      </c>
      <c r="H88" s="235" t="s">
        <v>328</v>
      </c>
    </row>
    <row r="89" spans="2:8" ht="15.75">
      <c r="B89" s="234">
        <f>'budget4542.a'!$B120</f>
        <v>0</v>
      </c>
      <c r="C89" s="239">
        <f>'budget4542.a'!$H120</f>
        <v>0</v>
      </c>
      <c r="F89" s="239">
        <f>'budget4542.a'!$P120</f>
        <v>0</v>
      </c>
      <c r="G89" s="240">
        <f t="shared" si="1"/>
        <v>0</v>
      </c>
      <c r="H89" s="235" t="s">
        <v>328</v>
      </c>
    </row>
    <row r="90" spans="2:8" ht="15.75">
      <c r="B90" s="234">
        <f>'budget4542.a'!$B121</f>
        <v>0</v>
      </c>
      <c r="C90" s="239">
        <f>'budget4542.a'!$H121</f>
        <v>0</v>
      </c>
      <c r="F90" s="239">
        <f>'budget4542.a'!$P121</f>
        <v>0</v>
      </c>
      <c r="G90" s="240">
        <f t="shared" si="1"/>
        <v>0</v>
      </c>
      <c r="H90" s="235" t="s">
        <v>328</v>
      </c>
    </row>
    <row r="91" spans="2:8" ht="15.75">
      <c r="B91" s="234">
        <f>'budget4542.a'!$B122</f>
        <v>0</v>
      </c>
      <c r="C91" s="239">
        <f>'budget4542.a'!$H122</f>
        <v>0</v>
      </c>
      <c r="F91" s="239">
        <f>'budget4542.a'!$P122</f>
        <v>0</v>
      </c>
      <c r="G91" s="240">
        <f t="shared" si="1"/>
        <v>0</v>
      </c>
      <c r="H91" s="235" t="s">
        <v>328</v>
      </c>
    </row>
    <row r="92" spans="2:8" ht="15.75">
      <c r="B92" s="234">
        <f>'budget4542.a'!$B123</f>
        <v>0</v>
      </c>
      <c r="C92" s="239">
        <f>'budget4542.a'!$H123</f>
        <v>0</v>
      </c>
      <c r="F92" s="239">
        <f>'budget4542.a'!$P123</f>
        <v>0</v>
      </c>
      <c r="G92" s="240">
        <f t="shared" si="1"/>
        <v>0</v>
      </c>
      <c r="H92" s="235" t="s">
        <v>328</v>
      </c>
    </row>
    <row r="93" spans="2:8" ht="15.75">
      <c r="B93" s="234">
        <f>'budget4542.a'!$B124</f>
        <v>0</v>
      </c>
      <c r="C93" s="239">
        <f>'budget4542.a'!$H124</f>
        <v>0</v>
      </c>
      <c r="F93" s="239">
        <f>'budget4542.a'!$P124</f>
        <v>0</v>
      </c>
      <c r="G93" s="240">
        <f t="shared" si="1"/>
        <v>0</v>
      </c>
      <c r="H93" s="235" t="s">
        <v>328</v>
      </c>
    </row>
    <row r="94" spans="2:8" ht="15.75">
      <c r="B94" s="234">
        <f>'budget4542.a'!$B125</f>
        <v>0</v>
      </c>
      <c r="C94" s="239">
        <f>'budget4542.a'!$H125</f>
        <v>0</v>
      </c>
      <c r="F94" s="239">
        <f>'budget4542.a'!$P125</f>
        <v>0</v>
      </c>
      <c r="G94" s="240">
        <f t="shared" si="1"/>
        <v>0</v>
      </c>
      <c r="H94" s="235" t="s">
        <v>328</v>
      </c>
    </row>
    <row r="95" spans="2:8" ht="15.75">
      <c r="B95" s="234">
        <f>'budget4542.a'!$B126</f>
        <v>0</v>
      </c>
      <c r="C95" s="239">
        <f>'budget4542.a'!$H126</f>
        <v>0</v>
      </c>
      <c r="F95" s="239">
        <f>'budget4542.a'!$P126</f>
        <v>0</v>
      </c>
      <c r="G95" s="240">
        <f t="shared" si="1"/>
        <v>0</v>
      </c>
      <c r="H95" s="235" t="s">
        <v>328</v>
      </c>
    </row>
    <row r="96" spans="2:8" ht="15.75">
      <c r="B96" s="234">
        <f>'budget4542.a'!$B127</f>
        <v>0</v>
      </c>
      <c r="C96" s="239">
        <f>'budget4542.a'!$H127</f>
        <v>0</v>
      </c>
      <c r="F96" s="239">
        <f>'budget4542.a'!$P127</f>
        <v>0</v>
      </c>
      <c r="G96" s="240">
        <f t="shared" si="1"/>
        <v>0</v>
      </c>
      <c r="H96" s="235" t="s">
        <v>328</v>
      </c>
    </row>
    <row r="97" spans="2:8" ht="15.75">
      <c r="B97" s="234">
        <f>'budget4542.a'!$B128</f>
        <v>0</v>
      </c>
      <c r="C97" s="239">
        <f>'budget4542.a'!$H128</f>
        <v>0</v>
      </c>
      <c r="F97" s="239">
        <f>'budget4542.a'!$P128</f>
        <v>0</v>
      </c>
      <c r="G97" s="240">
        <f t="shared" si="1"/>
        <v>0</v>
      </c>
      <c r="H97" s="235" t="s">
        <v>328</v>
      </c>
    </row>
    <row r="98" spans="2:8" ht="15.75">
      <c r="B98" s="234">
        <f>'budget4542.a'!$B129</f>
        <v>0</v>
      </c>
      <c r="C98" s="239">
        <f>'budget4542.a'!$H129</f>
        <v>0</v>
      </c>
      <c r="F98" s="239">
        <f>'budget4542.a'!$P129</f>
        <v>0</v>
      </c>
      <c r="G98" s="240">
        <f t="shared" si="1"/>
        <v>0</v>
      </c>
      <c r="H98" s="235" t="s">
        <v>328</v>
      </c>
    </row>
    <row r="99" spans="2:8" ht="15.75">
      <c r="B99" s="234">
        <f>'budget4542.a'!$B130</f>
        <v>0</v>
      </c>
      <c r="C99" s="239">
        <f>'budget4542.a'!$H130</f>
        <v>0</v>
      </c>
      <c r="F99" s="239">
        <f>'budget4542.a'!$P130</f>
        <v>0</v>
      </c>
      <c r="G99" s="240">
        <f t="shared" si="1"/>
        <v>0</v>
      </c>
      <c r="H99" s="235" t="s">
        <v>328</v>
      </c>
    </row>
    <row r="100" spans="2:8" ht="15.75">
      <c r="B100" s="234">
        <f>'budget4542.a'!$B131</f>
        <v>0</v>
      </c>
      <c r="C100" s="239">
        <f>'budget4542.a'!$H131</f>
        <v>0</v>
      </c>
      <c r="F100" s="239">
        <f>'budget4542.a'!$P131</f>
        <v>0</v>
      </c>
      <c r="G100" s="240">
        <f t="shared" si="1"/>
        <v>0</v>
      </c>
      <c r="H100" s="235" t="s">
        <v>328</v>
      </c>
    </row>
    <row r="101" spans="2:8" ht="15.75">
      <c r="B101" s="234">
        <f>'budget4542.a'!$B132</f>
        <v>0</v>
      </c>
      <c r="C101" s="239">
        <f>'budget4542.a'!$H132</f>
        <v>0</v>
      </c>
      <c r="F101" s="239">
        <f>'budget4542.a'!$P132</f>
        <v>0</v>
      </c>
      <c r="G101" s="240">
        <f t="shared" si="1"/>
        <v>0</v>
      </c>
      <c r="H101" s="235" t="s">
        <v>328</v>
      </c>
    </row>
    <row r="102" spans="2:8" ht="15.75">
      <c r="B102" s="234">
        <f>'budget4542.a'!$B133</f>
        <v>0</v>
      </c>
      <c r="C102" s="239">
        <f>'budget4542.a'!$H133</f>
        <v>0</v>
      </c>
      <c r="F102" s="239">
        <f>'budget4542.a'!$P133</f>
        <v>0</v>
      </c>
      <c r="G102" s="240">
        <f>ABS(F102)</f>
        <v>0</v>
      </c>
      <c r="H102" s="235" t="s">
        <v>328</v>
      </c>
    </row>
    <row r="103" spans="2:8" ht="15.75">
      <c r="B103" s="234">
        <f>'budget4542.a'!$B134</f>
        <v>0</v>
      </c>
      <c r="C103" s="239">
        <f>'budget4542.a'!$H134</f>
        <v>0</v>
      </c>
      <c r="F103" s="239">
        <f>'budget4542.a'!$P134</f>
        <v>0</v>
      </c>
      <c r="G103" s="240">
        <f>ABS(F103)</f>
        <v>0</v>
      </c>
      <c r="H103" s="235" t="s">
        <v>328</v>
      </c>
    </row>
    <row r="104" spans="2:8" ht="15.75">
      <c r="B104" s="234">
        <f>'budget4542.a'!$B135</f>
        <v>0</v>
      </c>
      <c r="C104" s="239">
        <f>'budget4542.a'!$H135</f>
        <v>0</v>
      </c>
      <c r="F104" s="239">
        <f>'budget4542.a'!$P135</f>
        <v>0</v>
      </c>
      <c r="G104" s="240">
        <f>ABS(F104)</f>
        <v>0</v>
      </c>
      <c r="H104" s="235" t="s">
        <v>328</v>
      </c>
    </row>
    <row r="105" spans="2:8" ht="15.75">
      <c r="B105" s="234">
        <f>'budget4542.a'!$B136</f>
        <v>0</v>
      </c>
      <c r="C105" s="239">
        <f>'budget4542.a'!$H136</f>
        <v>0</v>
      </c>
      <c r="F105" s="239">
        <f>'budget4542.a'!$P136</f>
        <v>0</v>
      </c>
      <c r="G105" s="240">
        <f>ABS(F105)</f>
        <v>0</v>
      </c>
      <c r="H105" s="235" t="s">
        <v>328</v>
      </c>
    </row>
  </sheetData>
  <sheetProtection password="FF78" sheet="1" objects="1" scenarios="1"/>
  <printOptions/>
  <pageMargins left="0.88" right="0.5" top="0.25" bottom="0.25" header="0.25" footer="0.25"/>
  <pageSetup fitToHeight="1" fitToWidth="1" horizontalDpi="600" verticalDpi="600" orientation="portrait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62"/>
  <sheetViews>
    <sheetView tabSelected="1" zoomScale="60" zoomScaleNormal="60" zoomScalePageLayoutView="0" workbookViewId="0" topLeftCell="A1">
      <selection activeCell="B7" sqref="B7"/>
    </sheetView>
  </sheetViews>
  <sheetFormatPr defaultColWidth="8.88671875" defaultRowHeight="15"/>
  <cols>
    <col min="1" max="1" width="25.99609375" style="408" customWidth="1"/>
    <col min="2" max="2" width="14.77734375" style="408" customWidth="1"/>
    <col min="3" max="3" width="15.88671875" style="408" customWidth="1"/>
    <col min="4" max="4" width="12.3359375" style="408" customWidth="1"/>
    <col min="5" max="5" width="17.77734375" style="408" customWidth="1"/>
    <col min="6" max="6" width="17.99609375" style="408" customWidth="1"/>
    <col min="7" max="7" width="18.77734375" style="408" customWidth="1"/>
    <col min="8" max="8" width="17.5546875" style="408" customWidth="1"/>
    <col min="9" max="9" width="17.77734375" style="408" customWidth="1"/>
    <col min="10" max="10" width="16.77734375" style="408" customWidth="1"/>
    <col min="11" max="11" width="19.10546875" style="408" customWidth="1"/>
    <col min="12" max="12" width="19.77734375" style="408" customWidth="1"/>
    <col min="13" max="13" width="19.21484375" style="408" customWidth="1"/>
    <col min="14" max="16384" width="8.88671875" style="408" customWidth="1"/>
  </cols>
  <sheetData>
    <row r="1" spans="1:12" s="403" customFormat="1" ht="20.25">
      <c r="A1" s="526" t="s">
        <v>3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1:12" s="403" customFormat="1" ht="20.25">
      <c r="A2" s="526" t="s">
        <v>321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1:12" s="403" customFormat="1" ht="20.25">
      <c r="A3" s="526" t="s">
        <v>339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</row>
    <row r="4" spans="1:12" s="403" customFormat="1" ht="21" thickBo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</row>
    <row r="5" spans="1:12" s="403" customFormat="1" ht="21" thickBot="1">
      <c r="A5" s="527" t="s">
        <v>437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9"/>
    </row>
    <row r="6" spans="1:12" ht="23.25">
      <c r="A6" s="404"/>
      <c r="B6" s="404"/>
      <c r="C6" s="404"/>
      <c r="D6" s="404"/>
      <c r="E6" s="404"/>
      <c r="F6" s="404"/>
      <c r="G6" s="405"/>
      <c r="H6" s="404"/>
      <c r="I6" s="404"/>
      <c r="J6" s="406"/>
      <c r="K6" s="407"/>
      <c r="L6" s="407"/>
    </row>
    <row r="7" spans="1:12" ht="21" customHeight="1" thickBot="1">
      <c r="A7" s="409" t="s">
        <v>218</v>
      </c>
      <c r="B7" s="413">
        <f>'budget4542.a'!D6</f>
        <v>0</v>
      </c>
      <c r="C7" s="411"/>
      <c r="D7" s="411"/>
      <c r="E7" s="411"/>
      <c r="F7" s="411"/>
      <c r="G7" s="411"/>
      <c r="H7" s="404"/>
      <c r="I7" s="404"/>
      <c r="J7" s="412" t="str">
        <f>'budget4542.a'!G6</f>
        <v>ORIGINAL BUDG. (Y/N):     </v>
      </c>
      <c r="K7" s="412"/>
      <c r="L7" s="412"/>
    </row>
    <row r="8" spans="1:12" ht="21" customHeight="1" thickBot="1">
      <c r="A8" s="409" t="s">
        <v>187</v>
      </c>
      <c r="B8" s="413">
        <f>'budget4542.a'!D10</f>
        <v>0</v>
      </c>
      <c r="C8" s="411"/>
      <c r="D8" s="411"/>
      <c r="E8" s="411"/>
      <c r="F8" s="411"/>
      <c r="G8" s="411"/>
      <c r="H8" s="404"/>
      <c r="I8" s="404"/>
      <c r="J8" s="412" t="str">
        <f>'budget4542.a'!G7</f>
        <v>MODIFICATION:                 #</v>
      </c>
      <c r="K8" s="412"/>
      <c r="L8" s="412"/>
    </row>
    <row r="9" spans="1:12" ht="21" customHeight="1" thickBot="1">
      <c r="A9" s="409" t="s">
        <v>419</v>
      </c>
      <c r="B9" s="413">
        <f>'budget4542.a'!D11</f>
        <v>0</v>
      </c>
      <c r="C9" s="411"/>
      <c r="D9" s="411"/>
      <c r="E9" s="411"/>
      <c r="F9" s="411"/>
      <c r="G9" s="411"/>
      <c r="H9" s="404"/>
      <c r="I9" s="404"/>
      <c r="J9" s="412" t="str">
        <f>'budget4542.a'!G8</f>
        <v>SUPPLEMENT:                   #</v>
      </c>
      <c r="K9" s="412"/>
      <c r="L9" s="412"/>
    </row>
    <row r="10" spans="1:12" ht="21" customHeight="1" thickBot="1">
      <c r="A10" s="409" t="s">
        <v>193</v>
      </c>
      <c r="B10" s="413">
        <f>'budget4542.a'!D15</f>
        <v>0</v>
      </c>
      <c r="C10" s="411"/>
      <c r="D10" s="411"/>
      <c r="E10" s="411"/>
      <c r="F10" s="411"/>
      <c r="G10" s="411"/>
      <c r="H10" s="404"/>
      <c r="I10" s="404"/>
      <c r="J10" s="412" t="str">
        <f>'budget4542.a'!G9</f>
        <v>REDUCTION:                       #</v>
      </c>
      <c r="K10" s="412"/>
      <c r="L10" s="412"/>
    </row>
    <row r="11" spans="1:18" ht="21" customHeight="1" thickBot="1">
      <c r="A11" s="410" t="s">
        <v>294</v>
      </c>
      <c r="B11" s="413">
        <f>'budget4542.a'!D17</f>
        <v>0</v>
      </c>
      <c r="C11" s="411"/>
      <c r="D11" s="411"/>
      <c r="E11" s="411"/>
      <c r="F11" s="411"/>
      <c r="G11" s="411"/>
      <c r="H11" s="404"/>
      <c r="I11" s="404"/>
      <c r="J11" s="404"/>
      <c r="K11" s="404"/>
      <c r="L11" s="404"/>
      <c r="R11" s="414">
        <v>0</v>
      </c>
    </row>
    <row r="12" spans="1:12" ht="15">
      <c r="A12" s="404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</row>
    <row r="13" spans="1:12" ht="19.5" customHeight="1" thickBot="1">
      <c r="A13" s="415" t="s">
        <v>438</v>
      </c>
      <c r="B13" s="530"/>
      <c r="C13" s="531"/>
      <c r="D13" s="404"/>
      <c r="E13" s="404"/>
      <c r="F13" s="404"/>
      <c r="G13" s="404"/>
      <c r="H13" s="404"/>
      <c r="I13" s="404"/>
      <c r="J13" s="416"/>
      <c r="K13" s="416"/>
      <c r="L13" s="416"/>
    </row>
    <row r="14" spans="1:12" ht="23.25" customHeight="1" thickBot="1" thickTop="1">
      <c r="A14" s="415" t="s">
        <v>240</v>
      </c>
      <c r="B14" s="444">
        <f>'budget4542.a'!D5</f>
        <v>0</v>
      </c>
      <c r="C14" s="418"/>
      <c r="D14" s="404"/>
      <c r="E14" s="404"/>
      <c r="F14" s="404"/>
      <c r="G14" s="404"/>
      <c r="H14" s="415" t="s">
        <v>241</v>
      </c>
      <c r="I14" s="419"/>
      <c r="J14" s="444">
        <f>'budget4542.a'!D10</f>
        <v>0</v>
      </c>
      <c r="K14" s="418"/>
      <c r="L14" s="418"/>
    </row>
    <row r="15" spans="1:12" ht="28.5" customHeight="1" thickBot="1" thickTop="1">
      <c r="A15" s="415" t="s">
        <v>251</v>
      </c>
      <c r="B15" s="444">
        <f>'budget4542.a'!D16</f>
        <v>0</v>
      </c>
      <c r="C15" s="417"/>
      <c r="D15" s="404"/>
      <c r="E15" s="404"/>
      <c r="F15" s="404"/>
      <c r="G15" s="404"/>
      <c r="H15" s="415" t="s">
        <v>436</v>
      </c>
      <c r="I15" s="420"/>
      <c r="J15" s="532"/>
      <c r="K15" s="533"/>
      <c r="L15" s="533"/>
    </row>
    <row r="16" spans="1:12" ht="15.75" thickTop="1">
      <c r="A16" s="404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</row>
    <row r="17" spans="1:12" ht="15">
      <c r="A17" s="404"/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</row>
    <row r="18" spans="1:12" s="423" customFormat="1" ht="24.75" customHeight="1">
      <c r="A18" s="421" t="s">
        <v>460</v>
      </c>
      <c r="B18" s="421"/>
      <c r="C18" s="421"/>
      <c r="D18" s="421"/>
      <c r="E18" s="421"/>
      <c r="F18" s="422"/>
      <c r="G18" s="422"/>
      <c r="H18" s="422"/>
      <c r="I18" s="422"/>
      <c r="J18" s="422"/>
      <c r="K18" s="422"/>
      <c r="L18" s="422"/>
    </row>
    <row r="19" spans="1:12" s="423" customFormat="1" ht="24.75" customHeight="1">
      <c r="A19" s="421"/>
      <c r="B19" s="421"/>
      <c r="C19" s="421"/>
      <c r="D19" s="421"/>
      <c r="E19" s="421"/>
      <c r="F19" s="422"/>
      <c r="G19" s="422"/>
      <c r="H19" s="422"/>
      <c r="I19" s="422"/>
      <c r="J19" s="422"/>
      <c r="K19" s="422"/>
      <c r="L19" s="422"/>
    </row>
    <row r="20" spans="1:48" s="426" customFormat="1" ht="47.25">
      <c r="A20" s="424" t="s">
        <v>450</v>
      </c>
      <c r="B20" s="424" t="s">
        <v>451</v>
      </c>
      <c r="C20" s="424" t="s">
        <v>452</v>
      </c>
      <c r="D20" s="424" t="s">
        <v>334</v>
      </c>
      <c r="E20" s="424" t="s">
        <v>453</v>
      </c>
      <c r="F20" s="424" t="s">
        <v>454</v>
      </c>
      <c r="G20" s="424" t="s">
        <v>397</v>
      </c>
      <c r="H20" s="425" t="s">
        <v>455</v>
      </c>
      <c r="I20" s="425" t="s">
        <v>456</v>
      </c>
      <c r="J20" s="425" t="s">
        <v>457</v>
      </c>
      <c r="K20" s="425" t="s">
        <v>458</v>
      </c>
      <c r="L20" s="424" t="s">
        <v>258</v>
      </c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8"/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</row>
    <row r="21" spans="1:48" s="429" customFormat="1" ht="21" customHeight="1">
      <c r="A21" s="427"/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8">
        <f>SUM(G21:K21)</f>
        <v>0</v>
      </c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</row>
    <row r="22" spans="1:48" s="429" customFormat="1" ht="21" customHeight="1">
      <c r="A22" s="427"/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8">
        <f aca="true" t="shared" si="0" ref="L22:L35">SUM(G22:K22)</f>
        <v>0</v>
      </c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</row>
    <row r="23" spans="1:48" s="429" customFormat="1" ht="21" customHeight="1">
      <c r="A23" s="427"/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8">
        <f t="shared" si="0"/>
        <v>0</v>
      </c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8"/>
      <c r="AT23" s="408"/>
      <c r="AU23" s="408"/>
      <c r="AV23" s="408"/>
    </row>
    <row r="24" spans="1:48" s="429" customFormat="1" ht="21" customHeight="1">
      <c r="A24" s="427"/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8">
        <f t="shared" si="0"/>
        <v>0</v>
      </c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</row>
    <row r="25" spans="1:48" s="429" customFormat="1" ht="21" customHeight="1">
      <c r="A25" s="427"/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8">
        <f t="shared" si="0"/>
        <v>0</v>
      </c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08"/>
      <c r="AK25" s="408"/>
      <c r="AL25" s="408"/>
      <c r="AM25" s="408"/>
      <c r="AN25" s="408"/>
      <c r="AO25" s="408"/>
      <c r="AP25" s="408"/>
      <c r="AQ25" s="408"/>
      <c r="AR25" s="408"/>
      <c r="AS25" s="408"/>
      <c r="AT25" s="408"/>
      <c r="AU25" s="408"/>
      <c r="AV25" s="408"/>
    </row>
    <row r="26" spans="1:48" s="429" customFormat="1" ht="21" customHeight="1">
      <c r="A26" s="427"/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8">
        <f t="shared" si="0"/>
        <v>0</v>
      </c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</row>
    <row r="27" spans="1:48" s="429" customFormat="1" ht="21" customHeight="1">
      <c r="A27" s="427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8">
        <f t="shared" si="0"/>
        <v>0</v>
      </c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</row>
    <row r="28" spans="1:48" s="433" customFormat="1" ht="21" customHeight="1">
      <c r="A28" s="430"/>
      <c r="B28" s="431"/>
      <c r="C28" s="431"/>
      <c r="D28" s="431"/>
      <c r="E28" s="427"/>
      <c r="F28" s="427"/>
      <c r="G28" s="432"/>
      <c r="H28" s="432"/>
      <c r="I28" s="432"/>
      <c r="J28" s="432"/>
      <c r="K28" s="427"/>
      <c r="L28" s="428">
        <f t="shared" si="0"/>
        <v>0</v>
      </c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</row>
    <row r="29" spans="1:48" s="433" customFormat="1" ht="21" customHeight="1">
      <c r="A29" s="434"/>
      <c r="B29" s="431"/>
      <c r="C29" s="431"/>
      <c r="D29" s="431"/>
      <c r="E29" s="427"/>
      <c r="F29" s="427"/>
      <c r="G29" s="432"/>
      <c r="H29" s="432"/>
      <c r="I29" s="432"/>
      <c r="J29" s="432"/>
      <c r="K29" s="427"/>
      <c r="L29" s="428">
        <f t="shared" si="0"/>
        <v>0</v>
      </c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</row>
    <row r="30" spans="1:48" s="433" customFormat="1" ht="21" customHeight="1">
      <c r="A30" s="434"/>
      <c r="B30" s="431"/>
      <c r="C30" s="431"/>
      <c r="D30" s="431"/>
      <c r="E30" s="427"/>
      <c r="F30" s="427"/>
      <c r="G30" s="432"/>
      <c r="H30" s="432"/>
      <c r="I30" s="432"/>
      <c r="J30" s="432"/>
      <c r="K30" s="427"/>
      <c r="L30" s="428">
        <f t="shared" si="0"/>
        <v>0</v>
      </c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</row>
    <row r="31" spans="1:48" s="433" customFormat="1" ht="21" customHeight="1">
      <c r="A31" s="434"/>
      <c r="B31" s="431"/>
      <c r="C31" s="431"/>
      <c r="D31" s="431"/>
      <c r="E31" s="427"/>
      <c r="F31" s="427"/>
      <c r="G31" s="432"/>
      <c r="H31" s="432"/>
      <c r="I31" s="432"/>
      <c r="J31" s="432"/>
      <c r="K31" s="427"/>
      <c r="L31" s="428">
        <f t="shared" si="0"/>
        <v>0</v>
      </c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</row>
    <row r="32" spans="1:48" s="433" customFormat="1" ht="21" customHeight="1">
      <c r="A32" s="434"/>
      <c r="B32" s="431"/>
      <c r="C32" s="431"/>
      <c r="D32" s="431"/>
      <c r="E32" s="427"/>
      <c r="F32" s="427"/>
      <c r="G32" s="432"/>
      <c r="H32" s="432"/>
      <c r="I32" s="432"/>
      <c r="J32" s="432"/>
      <c r="K32" s="427"/>
      <c r="L32" s="428">
        <f t="shared" si="0"/>
        <v>0</v>
      </c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</row>
    <row r="33" spans="1:48" s="433" customFormat="1" ht="21" customHeight="1">
      <c r="A33" s="434"/>
      <c r="B33" s="431"/>
      <c r="C33" s="431"/>
      <c r="D33" s="431"/>
      <c r="E33" s="427"/>
      <c r="F33" s="427"/>
      <c r="G33" s="432"/>
      <c r="H33" s="432"/>
      <c r="I33" s="432"/>
      <c r="J33" s="432"/>
      <c r="K33" s="427"/>
      <c r="L33" s="428">
        <f t="shared" si="0"/>
        <v>0</v>
      </c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</row>
    <row r="34" spans="1:48" s="433" customFormat="1" ht="21" customHeight="1">
      <c r="A34" s="434"/>
      <c r="B34" s="431"/>
      <c r="C34" s="431"/>
      <c r="D34" s="431"/>
      <c r="E34" s="427"/>
      <c r="F34" s="427"/>
      <c r="G34" s="432"/>
      <c r="H34" s="432"/>
      <c r="I34" s="432"/>
      <c r="J34" s="432"/>
      <c r="K34" s="427"/>
      <c r="L34" s="428">
        <f t="shared" si="0"/>
        <v>0</v>
      </c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</row>
    <row r="35" spans="1:48" s="433" customFormat="1" ht="21" customHeight="1">
      <c r="A35" s="434"/>
      <c r="B35" s="431"/>
      <c r="C35" s="431"/>
      <c r="D35" s="431"/>
      <c r="E35" s="427"/>
      <c r="F35" s="427"/>
      <c r="G35" s="432"/>
      <c r="H35" s="432"/>
      <c r="I35" s="432"/>
      <c r="J35" s="432"/>
      <c r="K35" s="427"/>
      <c r="L35" s="428">
        <f t="shared" si="0"/>
        <v>0</v>
      </c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</row>
    <row r="36" spans="1:48" s="433" customFormat="1" ht="21" customHeight="1">
      <c r="A36" s="445"/>
      <c r="B36" s="445"/>
      <c r="C36" s="445"/>
      <c r="D36" s="445"/>
      <c r="E36" s="445"/>
      <c r="F36" s="445"/>
      <c r="G36" s="428">
        <f aca="true" t="shared" si="1" ref="G36:L36">SUM(G21:G35)</f>
        <v>0</v>
      </c>
      <c r="H36" s="428">
        <f t="shared" si="1"/>
        <v>0</v>
      </c>
      <c r="I36" s="428">
        <f t="shared" si="1"/>
        <v>0</v>
      </c>
      <c r="J36" s="428">
        <f t="shared" si="1"/>
        <v>0</v>
      </c>
      <c r="K36" s="428">
        <f t="shared" si="1"/>
        <v>0</v>
      </c>
      <c r="L36" s="428">
        <f t="shared" si="1"/>
        <v>0</v>
      </c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</row>
    <row r="37" spans="1:12" ht="15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</row>
    <row r="38" spans="1:12" ht="15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</row>
    <row r="39" spans="1:12" ht="15">
      <c r="A39" s="404"/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</row>
    <row r="40" spans="1:12" ht="16.5" thickBot="1">
      <c r="A40" s="435" t="s">
        <v>242</v>
      </c>
      <c r="B40" s="436"/>
      <c r="C40" s="437"/>
      <c r="D40" s="437"/>
      <c r="E40" s="437"/>
      <c r="F40" s="437"/>
      <c r="G40" s="437"/>
      <c r="H40" s="437"/>
      <c r="I40" s="437"/>
      <c r="J40" s="404"/>
      <c r="K40" s="404"/>
      <c r="L40" s="404"/>
    </row>
    <row r="41" spans="1:12" ht="15.75" thickTop="1">
      <c r="A41" s="404"/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</row>
    <row r="42" spans="1:12" ht="16.5" thickBot="1">
      <c r="A42" s="435" t="s">
        <v>243</v>
      </c>
      <c r="B42" s="436"/>
      <c r="C42" s="524"/>
      <c r="D42" s="524"/>
      <c r="E42" s="524"/>
      <c r="F42" s="524"/>
      <c r="G42" s="524"/>
      <c r="H42" s="524"/>
      <c r="I42" s="524"/>
      <c r="J42" s="404"/>
      <c r="K42" s="404"/>
      <c r="L42" s="404"/>
    </row>
    <row r="43" spans="1:12" ht="29.25" customHeight="1" thickTop="1">
      <c r="A43" s="404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</row>
    <row r="44" spans="1:48" s="441" customFormat="1" ht="16.5" customHeight="1">
      <c r="A44" s="438" t="s">
        <v>324</v>
      </c>
      <c r="B44" s="439"/>
      <c r="C44" s="439"/>
      <c r="D44" s="440"/>
      <c r="E44" s="440"/>
      <c r="F44" s="440"/>
      <c r="G44" s="439"/>
      <c r="H44" s="439"/>
      <c r="I44" s="439"/>
      <c r="J44" s="439"/>
      <c r="K44" s="439"/>
      <c r="L44" s="439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</row>
    <row r="45" spans="1:48" s="441" customFormat="1" ht="0.75" customHeight="1">
      <c r="A45" s="438"/>
      <c r="B45" s="439"/>
      <c r="C45" s="439"/>
      <c r="D45" s="440"/>
      <c r="E45" s="440"/>
      <c r="F45" s="440"/>
      <c r="G45" s="439"/>
      <c r="H45" s="439"/>
      <c r="I45" s="439"/>
      <c r="J45" s="439"/>
      <c r="K45" s="439"/>
      <c r="L45" s="439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</row>
    <row r="46" spans="1:48" s="441" customFormat="1" ht="24.75" customHeight="1">
      <c r="A46" s="439" t="s">
        <v>244</v>
      </c>
      <c r="B46" s="439"/>
      <c r="C46" s="439"/>
      <c r="D46" s="439"/>
      <c r="E46" s="442"/>
      <c r="F46" s="439"/>
      <c r="G46" s="439"/>
      <c r="H46" s="439"/>
      <c r="I46" s="439"/>
      <c r="J46" s="439"/>
      <c r="K46" s="439"/>
      <c r="L46" s="439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</row>
    <row r="47" spans="1:48" s="441" customFormat="1" ht="24.75" customHeight="1">
      <c r="A47" s="439" t="s">
        <v>245</v>
      </c>
      <c r="B47" s="439"/>
      <c r="C47" s="439"/>
      <c r="D47" s="439"/>
      <c r="E47" s="442"/>
      <c r="F47" s="439"/>
      <c r="G47" s="439"/>
      <c r="H47" s="439"/>
      <c r="I47" s="439"/>
      <c r="J47" s="439"/>
      <c r="K47" s="439"/>
      <c r="L47" s="439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</row>
    <row r="48" spans="1:48" s="441" customFormat="1" ht="24.75" customHeight="1">
      <c r="A48" s="439" t="s">
        <v>246</v>
      </c>
      <c r="B48" s="439"/>
      <c r="C48" s="439"/>
      <c r="D48" s="439"/>
      <c r="E48" s="442"/>
      <c r="F48" s="439"/>
      <c r="G48" s="439"/>
      <c r="H48" s="439"/>
      <c r="I48" s="439"/>
      <c r="J48" s="439"/>
      <c r="K48" s="439"/>
      <c r="L48" s="439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</row>
    <row r="49" spans="1:48" s="441" customFormat="1" ht="24.75" customHeight="1">
      <c r="A49" s="439" t="s">
        <v>247</v>
      </c>
      <c r="B49" s="439"/>
      <c r="C49" s="439"/>
      <c r="D49" s="439"/>
      <c r="E49" s="442"/>
      <c r="F49" s="439"/>
      <c r="G49" s="439"/>
      <c r="H49" s="439"/>
      <c r="I49" s="439"/>
      <c r="J49" s="439"/>
      <c r="K49" s="439"/>
      <c r="L49" s="439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/>
      <c r="AV49" s="408"/>
    </row>
    <row r="50" spans="1:48" s="441" customFormat="1" ht="24.75" customHeight="1">
      <c r="A50" s="439" t="s">
        <v>248</v>
      </c>
      <c r="B50" s="439"/>
      <c r="C50" s="439"/>
      <c r="D50" s="439"/>
      <c r="E50" s="442"/>
      <c r="F50" s="439"/>
      <c r="G50" s="439"/>
      <c r="H50" s="439"/>
      <c r="I50" s="439"/>
      <c r="J50" s="439"/>
      <c r="K50" s="439"/>
      <c r="L50" s="439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</row>
    <row r="51" spans="1:48" s="441" customFormat="1" ht="24.75" customHeight="1">
      <c r="A51" s="439" t="s">
        <v>249</v>
      </c>
      <c r="B51" s="439"/>
      <c r="C51" s="439"/>
      <c r="D51" s="439"/>
      <c r="E51" s="442"/>
      <c r="F51" s="439"/>
      <c r="G51" s="439"/>
      <c r="H51" s="439"/>
      <c r="I51" s="439"/>
      <c r="J51" s="439"/>
      <c r="K51" s="439"/>
      <c r="L51" s="439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U51" s="408"/>
      <c r="AV51" s="408"/>
    </row>
    <row r="52" spans="1:48" s="441" customFormat="1" ht="24.75" customHeight="1">
      <c r="A52" s="439" t="s">
        <v>250</v>
      </c>
      <c r="B52" s="439"/>
      <c r="C52" s="439"/>
      <c r="D52" s="439"/>
      <c r="E52" s="442"/>
      <c r="F52" s="439"/>
      <c r="G52" s="439"/>
      <c r="H52" s="439"/>
      <c r="I52" s="439"/>
      <c r="J52" s="439"/>
      <c r="K52" s="439"/>
      <c r="L52" s="439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408"/>
      <c r="AQ52" s="408"/>
      <c r="AR52" s="408"/>
      <c r="AS52" s="408"/>
      <c r="AT52" s="408"/>
      <c r="AU52" s="408"/>
      <c r="AV52" s="408"/>
    </row>
    <row r="53" spans="1:48" s="441" customFormat="1" ht="24.75" customHeight="1">
      <c r="A53" s="439" t="s">
        <v>338</v>
      </c>
      <c r="B53" s="439"/>
      <c r="C53" s="439"/>
      <c r="D53" s="439"/>
      <c r="E53" s="442"/>
      <c r="F53" s="439"/>
      <c r="G53" s="439"/>
      <c r="H53" s="439"/>
      <c r="I53" s="439"/>
      <c r="J53" s="439"/>
      <c r="K53" s="439"/>
      <c r="L53" s="439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8"/>
      <c r="AR53" s="408"/>
      <c r="AS53" s="408"/>
      <c r="AT53" s="408"/>
      <c r="AU53" s="408"/>
      <c r="AV53" s="408"/>
    </row>
    <row r="54" spans="1:48" s="441" customFormat="1" ht="18.75" customHeight="1">
      <c r="A54" s="439"/>
      <c r="B54" s="439"/>
      <c r="C54" s="439"/>
      <c r="D54" s="439"/>
      <c r="E54" s="439"/>
      <c r="F54" s="439"/>
      <c r="G54" s="446"/>
      <c r="H54" s="439"/>
      <c r="I54" s="439"/>
      <c r="J54" s="439"/>
      <c r="K54" s="439"/>
      <c r="L54" s="439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8"/>
      <c r="AD54" s="408"/>
      <c r="AE54" s="408"/>
      <c r="AF54" s="408"/>
      <c r="AG54" s="408"/>
      <c r="AH54" s="408"/>
      <c r="AI54" s="408"/>
      <c r="AJ54" s="408"/>
      <c r="AK54" s="408"/>
      <c r="AL54" s="408"/>
      <c r="AM54" s="408"/>
      <c r="AN54" s="408"/>
      <c r="AO54" s="408"/>
      <c r="AP54" s="408"/>
      <c r="AQ54" s="408"/>
      <c r="AR54" s="408"/>
      <c r="AS54" s="408"/>
      <c r="AT54" s="408"/>
      <c r="AU54" s="408"/>
      <c r="AV54" s="408"/>
    </row>
    <row r="55" spans="1:48" s="441" customFormat="1" ht="18.75" customHeight="1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08"/>
      <c r="AK55" s="408"/>
      <c r="AL55" s="408"/>
      <c r="AM55" s="408"/>
      <c r="AN55" s="408"/>
      <c r="AO55" s="408"/>
      <c r="AP55" s="408"/>
      <c r="AQ55" s="408"/>
      <c r="AR55" s="408"/>
      <c r="AS55" s="408"/>
      <c r="AT55" s="408"/>
      <c r="AU55" s="408"/>
      <c r="AV55" s="408"/>
    </row>
    <row r="56" spans="1:48" s="441" customFormat="1" ht="18.75" customHeight="1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</row>
    <row r="57" spans="1:48" s="441" customFormat="1" ht="18.75" customHeight="1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8"/>
      <c r="AH57" s="408"/>
      <c r="AI57" s="408"/>
      <c r="AJ57" s="408"/>
      <c r="AK57" s="408"/>
      <c r="AL57" s="408"/>
      <c r="AM57" s="408"/>
      <c r="AN57" s="408"/>
      <c r="AO57" s="408"/>
      <c r="AP57" s="408"/>
      <c r="AQ57" s="408"/>
      <c r="AR57" s="408"/>
      <c r="AS57" s="408"/>
      <c r="AT57" s="408"/>
      <c r="AU57" s="408"/>
      <c r="AV57" s="408"/>
    </row>
    <row r="58" spans="1:12" s="441" customFormat="1" ht="31.5" customHeight="1" thickBot="1">
      <c r="A58" s="438" t="s">
        <v>259</v>
      </c>
      <c r="B58" s="439"/>
      <c r="C58" s="525"/>
      <c r="D58" s="525"/>
      <c r="E58" s="525"/>
      <c r="F58" s="525"/>
      <c r="G58" s="525"/>
      <c r="H58" s="525"/>
      <c r="I58" s="525"/>
      <c r="J58" s="439"/>
      <c r="K58" s="439"/>
      <c r="L58" s="439"/>
    </row>
    <row r="59" spans="1:12" ht="27.75" customHeight="1" thickTop="1">
      <c r="A59" s="422"/>
      <c r="B59" s="404"/>
      <c r="C59" s="443"/>
      <c r="D59" s="443"/>
      <c r="E59" s="443"/>
      <c r="F59" s="443"/>
      <c r="G59" s="443"/>
      <c r="H59" s="443"/>
      <c r="I59" s="443"/>
      <c r="J59" s="404"/>
      <c r="K59" s="404"/>
      <c r="L59" s="404"/>
    </row>
    <row r="60" spans="1:12" ht="15">
      <c r="A60" s="404"/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</row>
    <row r="61" spans="1:12" ht="15">
      <c r="A61" s="404" t="s">
        <v>439</v>
      </c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</row>
    <row r="62" spans="1:12" ht="15.75">
      <c r="A62" s="422" t="s">
        <v>459</v>
      </c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</row>
  </sheetData>
  <sheetProtection/>
  <mergeCells count="8">
    <mergeCell ref="C42:I42"/>
    <mergeCell ref="C58:I58"/>
    <mergeCell ref="A1:L1"/>
    <mergeCell ref="A2:L2"/>
    <mergeCell ref="A3:L3"/>
    <mergeCell ref="A5:L5"/>
    <mergeCell ref="B13:C13"/>
    <mergeCell ref="J15:L15"/>
  </mergeCells>
  <printOptions/>
  <pageMargins left="0.5" right="0.5" top="0.5" bottom="0.5" header="0.5" footer="0.5"/>
  <pageSetup fitToHeight="1" fitToWidth="1" horizontalDpi="300" verticalDpi="300" orientation="landscape" scale="3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101"/>
  <sheetViews>
    <sheetView zoomScale="60" zoomScaleNormal="60" zoomScalePageLayoutView="0" workbookViewId="0" topLeftCell="A1">
      <selection activeCell="O13" sqref="O13"/>
    </sheetView>
  </sheetViews>
  <sheetFormatPr defaultColWidth="8.88671875" defaultRowHeight="15"/>
  <cols>
    <col min="1" max="1" width="2.88671875" style="0" customWidth="1"/>
    <col min="2" max="2" width="24.3359375" style="0" customWidth="1"/>
    <col min="3" max="3" width="13.5546875" style="0" customWidth="1"/>
    <col min="4" max="4" width="13.88671875" style="0" customWidth="1"/>
    <col min="5" max="5" width="13.4453125" style="0" customWidth="1"/>
    <col min="6" max="6" width="10.88671875" style="0" customWidth="1"/>
    <col min="7" max="7" width="33.88671875" style="0" customWidth="1"/>
    <col min="8" max="8" width="13.99609375" style="0" customWidth="1"/>
    <col min="9" max="9" width="18.10546875" style="0" customWidth="1"/>
  </cols>
  <sheetData>
    <row r="1" spans="1:9" ht="15" customHeight="1">
      <c r="A1" s="535" t="s">
        <v>3</v>
      </c>
      <c r="B1" s="535"/>
      <c r="C1" s="535"/>
      <c r="D1" s="535"/>
      <c r="E1" s="535"/>
      <c r="F1" s="535"/>
      <c r="G1" s="535"/>
      <c r="H1" s="535"/>
      <c r="I1" s="535"/>
    </row>
    <row r="2" spans="1:9" ht="15.75" customHeight="1">
      <c r="A2" s="535" t="s">
        <v>44</v>
      </c>
      <c r="B2" s="535"/>
      <c r="C2" s="535"/>
      <c r="D2" s="535"/>
      <c r="E2" s="535"/>
      <c r="F2" s="535"/>
      <c r="G2" s="535"/>
      <c r="H2" s="535"/>
      <c r="I2" s="535"/>
    </row>
    <row r="3" spans="1:9" ht="15.75" customHeight="1">
      <c r="A3" s="535" t="s">
        <v>45</v>
      </c>
      <c r="B3" s="535"/>
      <c r="C3" s="535"/>
      <c r="D3" s="535"/>
      <c r="E3" s="535"/>
      <c r="F3" s="535"/>
      <c r="G3" s="535"/>
      <c r="H3" s="535"/>
      <c r="I3" s="535"/>
    </row>
    <row r="4" spans="2:9" ht="18">
      <c r="B4" s="34" t="s">
        <v>46</v>
      </c>
      <c r="H4" s="289"/>
      <c r="I4" s="8"/>
    </row>
    <row r="5" ht="7.5" customHeight="1">
      <c r="B5" s="7"/>
    </row>
    <row r="6" spans="2:9" ht="15.75">
      <c r="B6" s="77" t="str">
        <f>+'budget4542.a'!B6</f>
        <v>LOCAL HEALTH DEPT:  </v>
      </c>
      <c r="C6" s="230">
        <f>+'budget4542.a'!D6</f>
        <v>0</v>
      </c>
      <c r="D6" s="75"/>
      <c r="E6" s="38"/>
      <c r="G6" s="77" t="str">
        <f>+'budget4542.a'!B11</f>
        <v>AWARD NUMBER:                          </v>
      </c>
      <c r="H6" s="77" t="e">
        <f>CONCATENATE('budget4542.a'!D11,"-",'budget4542.a'!D17)</f>
        <v>#VALUE!</v>
      </c>
      <c r="I6" s="75"/>
    </row>
    <row r="7" spans="2:9" ht="15.75">
      <c r="B7" s="78" t="str">
        <f>+'budget4542.a'!B7</f>
        <v>ADDRESS:</v>
      </c>
      <c r="C7" s="79">
        <f>+'budget4542.a'!D7</f>
        <v>0</v>
      </c>
      <c r="D7" s="76"/>
      <c r="E7" s="38"/>
      <c r="G7" s="78" t="str">
        <f>+'budget4542.a'!B16</f>
        <v>FISCAL YEAR:                                </v>
      </c>
      <c r="H7" s="79">
        <f>+'budget4542.a'!D16</f>
        <v>0</v>
      </c>
      <c r="I7" s="76"/>
    </row>
    <row r="8" spans="2:9" ht="15.75">
      <c r="B8" s="78" t="str">
        <f>+'budget4542.a'!B8</f>
        <v>CITY, STATE, ZIPCODE:</v>
      </c>
      <c r="C8" s="79">
        <f>+'budget4542.a'!D8</f>
        <v>0</v>
      </c>
      <c r="D8" s="76"/>
      <c r="E8" s="38"/>
      <c r="G8" s="78" t="str">
        <f>+'budget4542.a'!B15</f>
        <v>AWARD PERIOD:                            </v>
      </c>
      <c r="H8" s="79">
        <f>+'budget4542.a'!D15</f>
        <v>0</v>
      </c>
      <c r="I8" s="76"/>
    </row>
    <row r="9" spans="2:9" ht="15.75">
      <c r="B9" s="78" t="str">
        <f>+'budget4542.a'!B10</f>
        <v>PROJECT TITLE:                           </v>
      </c>
      <c r="C9" s="79">
        <f>+'budget4542.a'!D10</f>
        <v>0</v>
      </c>
      <c r="D9" s="76"/>
      <c r="E9" s="38"/>
      <c r="G9" s="77" t="s">
        <v>57</v>
      </c>
      <c r="H9" s="215">
        <f>+'budget4542.a'!H14</f>
        <v>0</v>
      </c>
      <c r="I9" s="75"/>
    </row>
    <row r="10" spans="2:5" ht="15.75">
      <c r="B10" s="78" t="str">
        <f>+'budget4542.a'!B9</f>
        <v>TELEPHONE #:</v>
      </c>
      <c r="C10" s="230">
        <f>+'budget4542.a'!D9</f>
        <v>0</v>
      </c>
      <c r="D10" s="75"/>
      <c r="E10" s="38"/>
    </row>
    <row r="11" spans="2:4" ht="15.75">
      <c r="B11" s="54"/>
      <c r="C11" s="53"/>
      <c r="D11" s="53"/>
    </row>
    <row r="12" spans="2:9" ht="16.5" thickBot="1">
      <c r="B12" s="77" t="str">
        <f>+'budget4542.a'!B12</f>
        <v>CONTACT PERSON:</v>
      </c>
      <c r="C12" s="534"/>
      <c r="D12" s="534"/>
      <c r="G12" s="218" t="s">
        <v>85</v>
      </c>
      <c r="H12" s="534"/>
      <c r="I12" s="534"/>
    </row>
    <row r="13" spans="2:4" ht="15.75">
      <c r="B13" s="78" t="str">
        <f>+'budget4542.a'!B13</f>
        <v>FEDERAL I.D. #:</v>
      </c>
      <c r="C13" s="538">
        <f>+'budget4542.a'!D13</f>
        <v>0</v>
      </c>
      <c r="D13" s="538"/>
    </row>
    <row r="14" spans="2:9" ht="12.75" customHeight="1">
      <c r="B14" s="55"/>
      <c r="C14" s="39"/>
      <c r="D14" s="8"/>
      <c r="G14" s="30"/>
      <c r="H14" s="30"/>
      <c r="I14" s="8"/>
    </row>
    <row r="15" ht="21" customHeight="1" hidden="1"/>
    <row r="16" spans="2:9" ht="18.75" thickBot="1">
      <c r="B16" s="34" t="s">
        <v>47</v>
      </c>
      <c r="G16" s="218" t="s">
        <v>58</v>
      </c>
      <c r="H16" s="534"/>
      <c r="I16" s="534"/>
    </row>
    <row r="17" spans="2:7" ht="27" customHeight="1" thickBot="1" thickTop="1">
      <c r="B17" s="355" t="s">
        <v>275</v>
      </c>
      <c r="C17" s="356">
        <f>+SUM(C22:C97)</f>
        <v>0</v>
      </c>
      <c r="D17" s="356">
        <f>+SUM(D22:D97)</f>
        <v>0</v>
      </c>
      <c r="E17" s="357">
        <f>+C17-D17</f>
        <v>0</v>
      </c>
      <c r="G17" s="34" t="s">
        <v>59</v>
      </c>
    </row>
    <row r="18" spans="2:9" ht="30" customHeight="1" thickBot="1" thickTop="1">
      <c r="B18" s="536" t="s">
        <v>48</v>
      </c>
      <c r="C18" s="536"/>
      <c r="D18" s="536"/>
      <c r="E18" s="536"/>
      <c r="G18" s="537" t="s">
        <v>60</v>
      </c>
      <c r="H18" s="537"/>
      <c r="I18" s="537"/>
    </row>
    <row r="19" spans="2:9" ht="15.75" thickTop="1">
      <c r="B19" s="12"/>
      <c r="C19" s="18" t="s">
        <v>49</v>
      </c>
      <c r="D19" s="21"/>
      <c r="E19" s="13"/>
      <c r="G19" s="219"/>
      <c r="H19" s="220"/>
      <c r="I19" s="13"/>
    </row>
    <row r="20" spans="2:9" ht="15.75" thickBot="1">
      <c r="B20" s="14" t="s">
        <v>52</v>
      </c>
      <c r="C20" s="19" t="s">
        <v>50</v>
      </c>
      <c r="D20" s="19" t="s">
        <v>53</v>
      </c>
      <c r="E20" s="15" t="s">
        <v>54</v>
      </c>
      <c r="G20" s="14"/>
      <c r="H20" s="19" t="s">
        <v>53</v>
      </c>
      <c r="I20" s="15" t="s">
        <v>421</v>
      </c>
    </row>
    <row r="21" spans="2:9" ht="16.5" thickBot="1" thickTop="1">
      <c r="B21" s="229"/>
      <c r="C21" s="20" t="s">
        <v>51</v>
      </c>
      <c r="D21" s="20" t="s">
        <v>56</v>
      </c>
      <c r="E21" s="17" t="s">
        <v>55</v>
      </c>
      <c r="G21" s="16" t="s">
        <v>61</v>
      </c>
      <c r="H21" s="20" t="s">
        <v>62</v>
      </c>
      <c r="I21" s="17" t="s">
        <v>43</v>
      </c>
    </row>
    <row r="22" spans="1:9" ht="14.25" customHeight="1" thickBot="1" thickTop="1">
      <c r="A22" s="9">
        <v>1</v>
      </c>
      <c r="B22" s="354" t="str">
        <f>'budget4542.a'!C37</f>
        <v>Salaries</v>
      </c>
      <c r="C22" s="347">
        <f>'budget4542.a'!$H37</f>
        <v>0</v>
      </c>
      <c r="D22" s="269"/>
      <c r="E22" s="270">
        <f>+C22-D22</f>
        <v>0</v>
      </c>
      <c r="G22" s="22" t="s">
        <v>420</v>
      </c>
      <c r="H22" s="271"/>
      <c r="I22" s="272"/>
    </row>
    <row r="23" spans="1:9" ht="16.5" thickBot="1" thickTop="1">
      <c r="A23" s="9">
        <v>2</v>
      </c>
      <c r="B23" s="354" t="str">
        <f>'budget4542.a'!C38</f>
        <v>FICA</v>
      </c>
      <c r="C23" s="347">
        <f>'budget4542.a'!$H38</f>
        <v>0</v>
      </c>
      <c r="D23" s="268"/>
      <c r="E23" s="80">
        <f aca="true" t="shared" si="0" ref="E23:E82">+C23-D23</f>
        <v>0</v>
      </c>
      <c r="G23" s="23" t="s">
        <v>63</v>
      </c>
      <c r="H23" s="273"/>
      <c r="I23" s="274"/>
    </row>
    <row r="24" spans="1:9" ht="16.5" thickBot="1" thickTop="1">
      <c r="A24" s="9">
        <v>3</v>
      </c>
      <c r="B24" s="354" t="str">
        <f>'budget4542.a'!C39</f>
        <v>Retirement</v>
      </c>
      <c r="C24" s="347">
        <f>'budget4542.a'!$H39</f>
        <v>0</v>
      </c>
      <c r="D24" s="268"/>
      <c r="E24" s="80">
        <f t="shared" si="0"/>
        <v>0</v>
      </c>
      <c r="G24" s="23" t="s">
        <v>64</v>
      </c>
      <c r="H24" s="273"/>
      <c r="I24" s="274"/>
    </row>
    <row r="25" spans="1:9" ht="16.5" thickBot="1" thickTop="1">
      <c r="A25" s="9">
        <v>4</v>
      </c>
      <c r="B25" s="354" t="str">
        <f>'budget4542.a'!C40</f>
        <v>Def Compensation</v>
      </c>
      <c r="C25" s="347">
        <f>'budget4542.a'!$H40</f>
        <v>0</v>
      </c>
      <c r="D25" s="268"/>
      <c r="E25" s="80">
        <f t="shared" si="0"/>
        <v>0</v>
      </c>
      <c r="G25" s="23" t="s">
        <v>65</v>
      </c>
      <c r="H25" s="273"/>
      <c r="I25" s="274"/>
    </row>
    <row r="26" spans="1:9" ht="16.5" thickBot="1" thickTop="1">
      <c r="A26" s="9">
        <v>5</v>
      </c>
      <c r="B26" s="354" t="str">
        <f>'budget4542.a'!C41</f>
        <v>Health Insurance</v>
      </c>
      <c r="C26" s="347">
        <f>'budget4542.a'!$H41</f>
        <v>0</v>
      </c>
      <c r="D26" s="268"/>
      <c r="E26" s="80">
        <f t="shared" si="0"/>
        <v>0</v>
      </c>
      <c r="G26" s="23" t="s">
        <v>66</v>
      </c>
      <c r="H26" s="273"/>
      <c r="I26" s="274"/>
    </row>
    <row r="27" spans="1:9" ht="16.5" thickBot="1" thickTop="1">
      <c r="A27" s="9">
        <v>6</v>
      </c>
      <c r="B27" s="354" t="str">
        <f>'budget4542.a'!C42</f>
        <v>Retiree Health Insurance</v>
      </c>
      <c r="C27" s="347">
        <f>'budget4542.a'!$H42</f>
        <v>0</v>
      </c>
      <c r="D27" s="268"/>
      <c r="E27" s="80">
        <f t="shared" si="0"/>
        <v>0</v>
      </c>
      <c r="G27" s="23" t="s">
        <v>67</v>
      </c>
      <c r="H27" s="273"/>
      <c r="I27" s="274"/>
    </row>
    <row r="28" spans="1:9" ht="16.5" thickBot="1" thickTop="1">
      <c r="A28" s="9">
        <v>7</v>
      </c>
      <c r="B28" s="354" t="str">
        <f>'budget4542.a'!C43</f>
        <v>Unemployment Insurance</v>
      </c>
      <c r="C28" s="347">
        <f>'budget4542.a'!$H43</f>
        <v>0</v>
      </c>
      <c r="D28" s="268"/>
      <c r="E28" s="80">
        <f t="shared" si="0"/>
        <v>0</v>
      </c>
      <c r="G28" s="23" t="s">
        <v>68</v>
      </c>
      <c r="H28" s="273"/>
      <c r="I28" s="274"/>
    </row>
    <row r="29" spans="1:9" ht="16.5" thickBot="1" thickTop="1">
      <c r="A29" s="9">
        <v>8</v>
      </c>
      <c r="B29" s="354" t="str">
        <f>'budget4542.a'!C44</f>
        <v>Workmen's Compensation</v>
      </c>
      <c r="C29" s="347">
        <f>'budget4542.a'!$H44</f>
        <v>0</v>
      </c>
      <c r="D29" s="268"/>
      <c r="E29" s="80">
        <f t="shared" si="0"/>
        <v>0</v>
      </c>
      <c r="G29" s="23" t="s">
        <v>69</v>
      </c>
      <c r="H29" s="273"/>
      <c r="I29" s="274"/>
    </row>
    <row r="30" spans="1:9" ht="16.5" thickBot="1" thickTop="1">
      <c r="A30" s="9">
        <v>9</v>
      </c>
      <c r="B30" s="354" t="str">
        <f>'budget4542.a'!C45</f>
        <v>Overtime Earnings</v>
      </c>
      <c r="C30" s="347">
        <f>'budget4542.a'!$H45</f>
        <v>0</v>
      </c>
      <c r="D30" s="268"/>
      <c r="E30" s="80">
        <f t="shared" si="0"/>
        <v>0</v>
      </c>
      <c r="G30" s="23" t="s">
        <v>70</v>
      </c>
      <c r="H30" s="273"/>
      <c r="I30" s="274"/>
    </row>
    <row r="31" spans="1:9" ht="16.5" thickBot="1" thickTop="1">
      <c r="A31" s="9">
        <v>10</v>
      </c>
      <c r="B31" s="354" t="str">
        <f>'budget4542.a'!C46</f>
        <v>Additional Assistance</v>
      </c>
      <c r="C31" s="347">
        <f>'budget4542.a'!$H46</f>
        <v>0</v>
      </c>
      <c r="D31" s="268"/>
      <c r="E31" s="80">
        <f t="shared" si="0"/>
        <v>0</v>
      </c>
      <c r="G31" s="23" t="s">
        <v>71</v>
      </c>
      <c r="H31" s="273"/>
      <c r="I31" s="274"/>
    </row>
    <row r="32" spans="1:9" ht="16.5" thickBot="1" thickTop="1">
      <c r="A32" s="9">
        <v>11</v>
      </c>
      <c r="B32" s="354" t="str">
        <f>'budget4542.a'!C47</f>
        <v>Adjustments</v>
      </c>
      <c r="C32" s="347">
        <f>'budget4542.a'!$H47</f>
        <v>0</v>
      </c>
      <c r="D32" s="268"/>
      <c r="E32" s="80">
        <f t="shared" si="0"/>
        <v>0</v>
      </c>
      <c r="G32" s="23" t="s">
        <v>72</v>
      </c>
      <c r="H32" s="273"/>
      <c r="I32" s="274"/>
    </row>
    <row r="33" spans="1:9" ht="16.5" thickBot="1" thickTop="1">
      <c r="A33" s="9">
        <v>12</v>
      </c>
      <c r="B33" s="354" t="str">
        <f>'budget4542.a'!C48</f>
        <v>Consultants</v>
      </c>
      <c r="C33" s="347">
        <f>'budget4542.a'!$H48</f>
        <v>0</v>
      </c>
      <c r="D33" s="268"/>
      <c r="E33" s="80">
        <f t="shared" si="0"/>
        <v>0</v>
      </c>
      <c r="G33" s="23"/>
      <c r="H33" s="273"/>
      <c r="I33" s="274"/>
    </row>
    <row r="34" spans="1:9" ht="16.5" thickBot="1" thickTop="1">
      <c r="A34" s="9">
        <v>13</v>
      </c>
      <c r="B34" s="354" t="str">
        <f>'budget4542.a'!C49</f>
        <v>Special Payments Payroll</v>
      </c>
      <c r="C34" s="347">
        <f>'budget4542.a'!$H49</f>
        <v>0</v>
      </c>
      <c r="D34" s="268"/>
      <c r="E34" s="80">
        <f t="shared" si="0"/>
        <v>0</v>
      </c>
      <c r="G34" s="23"/>
      <c r="H34" s="273"/>
      <c r="I34" s="274"/>
    </row>
    <row r="35" spans="1:9" ht="16.5" thickBot="1" thickTop="1">
      <c r="A35" s="9">
        <v>14</v>
      </c>
      <c r="B35" s="354" t="str">
        <f>'budget4542.a'!C50</f>
        <v>FICA</v>
      </c>
      <c r="C35" s="347">
        <f>'budget4542.a'!$H50</f>
        <v>0</v>
      </c>
      <c r="D35" s="268"/>
      <c r="E35" s="80">
        <f t="shared" si="0"/>
        <v>0</v>
      </c>
      <c r="G35" s="23" t="s">
        <v>73</v>
      </c>
      <c r="H35" s="273"/>
      <c r="I35" s="274"/>
    </row>
    <row r="36" spans="1:9" ht="16.5" thickBot="1" thickTop="1">
      <c r="A36" s="9">
        <v>15</v>
      </c>
      <c r="B36" s="354" t="str">
        <f>'budget4542.a'!C51</f>
        <v>Unemployment Insurance</v>
      </c>
      <c r="C36" s="347">
        <f>'budget4542.a'!$H51</f>
        <v>0</v>
      </c>
      <c r="D36" s="268"/>
      <c r="E36" s="80">
        <f t="shared" si="0"/>
        <v>0</v>
      </c>
      <c r="G36" s="23" t="s">
        <v>74</v>
      </c>
      <c r="H36" s="273"/>
      <c r="I36" s="274"/>
    </row>
    <row r="37" spans="1:9" ht="16.5" thickBot="1" thickTop="1">
      <c r="A37" s="9">
        <v>16</v>
      </c>
      <c r="B37" s="354" t="str">
        <f>'budget4542.a'!C52</f>
        <v>Contractual Ser-Salaries &amp; Fringe </v>
      </c>
      <c r="C37" s="347">
        <f>'budget4542.a'!$H52</f>
        <v>0</v>
      </c>
      <c r="D37" s="268"/>
      <c r="E37" s="80">
        <f t="shared" si="0"/>
        <v>0</v>
      </c>
      <c r="G37" s="23" t="s">
        <v>75</v>
      </c>
      <c r="H37" s="273"/>
      <c r="I37" s="274"/>
    </row>
    <row r="38" spans="1:9" ht="16.5" thickBot="1" thickTop="1">
      <c r="A38" s="9">
        <v>17</v>
      </c>
      <c r="B38" s="354" t="str">
        <f>'budget4542.a'!C53</f>
        <v>Postage</v>
      </c>
      <c r="C38" s="347">
        <f>'budget4542.a'!$H53</f>
        <v>0</v>
      </c>
      <c r="D38" s="268"/>
      <c r="E38" s="80">
        <f t="shared" si="0"/>
        <v>0</v>
      </c>
      <c r="G38" s="23" t="s">
        <v>76</v>
      </c>
      <c r="H38" s="273"/>
      <c r="I38" s="274"/>
    </row>
    <row r="39" spans="1:9" ht="16.5" thickBot="1" thickTop="1">
      <c r="A39" s="9">
        <v>18</v>
      </c>
      <c r="B39" s="354" t="str">
        <f>'budget4542.a'!C54</f>
        <v>Cellular Telephone</v>
      </c>
      <c r="C39" s="347">
        <f>'budget4542.a'!$H54</f>
        <v>0</v>
      </c>
      <c r="D39" s="268"/>
      <c r="E39" s="80">
        <f t="shared" si="0"/>
        <v>0</v>
      </c>
      <c r="G39" s="23" t="s">
        <v>77</v>
      </c>
      <c r="H39" s="273"/>
      <c r="I39" s="274"/>
    </row>
    <row r="40" spans="1:9" ht="16.5" thickBot="1" thickTop="1">
      <c r="A40" s="9">
        <v>19</v>
      </c>
      <c r="B40" s="354" t="str">
        <f>'budget4542.a'!C55</f>
        <v>In-state Travel</v>
      </c>
      <c r="C40" s="347">
        <f>'budget4542.a'!$H55</f>
        <v>0</v>
      </c>
      <c r="D40" s="268"/>
      <c r="E40" s="80">
        <f t="shared" si="0"/>
        <v>0</v>
      </c>
      <c r="G40" s="25" t="s">
        <v>78</v>
      </c>
      <c r="H40" s="275"/>
      <c r="I40" s="276"/>
    </row>
    <row r="41" spans="1:9" ht="16.5" thickBot="1" thickTop="1">
      <c r="A41" s="9">
        <v>20</v>
      </c>
      <c r="B41" s="354" t="str">
        <f>'budget4542.a'!C56</f>
        <v>Out-of-State Travel</v>
      </c>
      <c r="C41" s="347">
        <f>'budget4542.a'!$H56</f>
        <v>0</v>
      </c>
      <c r="D41" s="268"/>
      <c r="E41" s="80">
        <f t="shared" si="0"/>
        <v>0</v>
      </c>
      <c r="G41" s="25" t="s">
        <v>72</v>
      </c>
      <c r="H41" s="275"/>
      <c r="I41" s="276"/>
    </row>
    <row r="42" spans="1:9" ht="16.5" thickBot="1" thickTop="1">
      <c r="A42" s="9">
        <v>21</v>
      </c>
      <c r="B42" s="354" t="str">
        <f>'budget4542.a'!C57</f>
        <v>Training</v>
      </c>
      <c r="C42" s="347">
        <f>'budget4542.a'!$H57</f>
        <v>0</v>
      </c>
      <c r="D42" s="268"/>
      <c r="E42" s="80">
        <f t="shared" si="0"/>
        <v>0</v>
      </c>
      <c r="G42" s="26"/>
      <c r="H42" s="217"/>
      <c r="I42" s="33"/>
    </row>
    <row r="43" spans="1:9" ht="16.5" thickBot="1" thickTop="1">
      <c r="A43" s="9">
        <v>22</v>
      </c>
      <c r="B43" s="354" t="str">
        <f>'budget4542.a'!C58</f>
        <v>Stipend/Tuition</v>
      </c>
      <c r="C43" s="347">
        <f>'budget4542.a'!$H58</f>
        <v>0</v>
      </c>
      <c r="D43" s="268"/>
      <c r="E43" s="80">
        <f t="shared" si="0"/>
        <v>0</v>
      </c>
      <c r="G43" s="24" t="s">
        <v>5</v>
      </c>
      <c r="H43" s="277">
        <f>SUM(H22:H42)</f>
        <v>0</v>
      </c>
      <c r="I43" s="216"/>
    </row>
    <row r="44" spans="1:5" ht="16.5" thickBot="1" thickTop="1">
      <c r="A44" s="9">
        <v>23</v>
      </c>
      <c r="B44" s="354" t="str">
        <f>'budget4542.a'!C59</f>
        <v>Electricity</v>
      </c>
      <c r="C44" s="347">
        <f>'budget4542.a'!$H59</f>
        <v>0</v>
      </c>
      <c r="D44" s="268"/>
      <c r="E44" s="80">
        <f t="shared" si="0"/>
        <v>0</v>
      </c>
    </row>
    <row r="45" spans="1:5" ht="16.5" thickBot="1" thickTop="1">
      <c r="A45" s="9">
        <v>24</v>
      </c>
      <c r="B45" s="354" t="str">
        <f>'budget4542.a'!C60</f>
        <v>Water</v>
      </c>
      <c r="C45" s="347">
        <f>'budget4542.a'!$H60</f>
        <v>0</v>
      </c>
      <c r="D45" s="268"/>
      <c r="E45" s="80">
        <f t="shared" si="0"/>
        <v>0</v>
      </c>
    </row>
    <row r="46" spans="1:7" ht="19.5" thickBot="1" thickTop="1">
      <c r="A46" s="9">
        <v>25</v>
      </c>
      <c r="B46" s="354" t="str">
        <f>'budget4542.a'!C61</f>
        <v>Utilities - Combined</v>
      </c>
      <c r="C46" s="347">
        <f>'budget4542.a'!$H61</f>
        <v>0</v>
      </c>
      <c r="D46" s="268"/>
      <c r="E46" s="80">
        <f t="shared" si="0"/>
        <v>0</v>
      </c>
      <c r="G46" s="34" t="s">
        <v>82</v>
      </c>
    </row>
    <row r="47" spans="1:5" ht="16.5" thickBot="1" thickTop="1">
      <c r="A47" s="9">
        <v>26</v>
      </c>
      <c r="B47" s="354" t="str">
        <f>'budget4542.a'!C62</f>
        <v>Gas and Oil</v>
      </c>
      <c r="C47" s="347">
        <f>'budget4542.a'!$H62</f>
        <v>0</v>
      </c>
      <c r="D47" s="268"/>
      <c r="E47" s="80">
        <f t="shared" si="0"/>
        <v>0</v>
      </c>
    </row>
    <row r="48" spans="1:9" ht="17.25" thickBot="1" thickTop="1">
      <c r="A48" s="9">
        <v>27</v>
      </c>
      <c r="B48" s="354" t="str">
        <f>'budget4542.a'!C63</f>
        <v>Insurance &amp; Title</v>
      </c>
      <c r="C48" s="347">
        <f>'budget4542.a'!$H63</f>
        <v>0</v>
      </c>
      <c r="D48" s="268"/>
      <c r="E48" s="80">
        <f t="shared" si="0"/>
        <v>0</v>
      </c>
      <c r="G48" s="535" t="s">
        <v>422</v>
      </c>
      <c r="H48" s="535"/>
      <c r="I48" s="535"/>
    </row>
    <row r="49" spans="1:7" ht="16.5" thickBot="1" thickTop="1">
      <c r="A49" s="9">
        <v>28</v>
      </c>
      <c r="B49" s="354" t="str">
        <f>'budget4542.a'!C64</f>
        <v>Vehicle Maintenance &amp; Repair</v>
      </c>
      <c r="C49" s="347">
        <f>'budget4542.a'!$H64</f>
        <v>0</v>
      </c>
      <c r="D49" s="268"/>
      <c r="E49" s="80">
        <f t="shared" si="0"/>
        <v>0</v>
      </c>
      <c r="G49" s="10"/>
    </row>
    <row r="50" spans="1:9" ht="16.5" thickBot="1" thickTop="1">
      <c r="A50" s="9">
        <v>29</v>
      </c>
      <c r="B50" s="354" t="str">
        <f>'budget4542.a'!C65</f>
        <v>Advertising</v>
      </c>
      <c r="C50" s="347">
        <f>'budget4542.a'!$H65</f>
        <v>0</v>
      </c>
      <c r="D50" s="268"/>
      <c r="E50" s="80">
        <f t="shared" si="0"/>
        <v>0</v>
      </c>
      <c r="G50" s="10" t="s">
        <v>79</v>
      </c>
      <c r="H50" s="278">
        <f>+H43</f>
        <v>0</v>
      </c>
      <c r="I50" s="27"/>
    </row>
    <row r="51" spans="1:9" ht="16.5" thickBot="1" thickTop="1">
      <c r="A51" s="9">
        <v>30</v>
      </c>
      <c r="B51" s="354" t="str">
        <f>'budget4542.a'!C66</f>
        <v>Client Transportation</v>
      </c>
      <c r="C51" s="347">
        <f>'budget4542.a'!$H66</f>
        <v>0</v>
      </c>
      <c r="D51" s="268"/>
      <c r="E51" s="80">
        <f t="shared" si="0"/>
        <v>0</v>
      </c>
      <c r="G51" s="10"/>
      <c r="H51" s="279"/>
      <c r="I51" s="11"/>
    </row>
    <row r="52" spans="1:9" ht="16.5" thickBot="1" thickTop="1">
      <c r="A52" s="9">
        <v>31</v>
      </c>
      <c r="B52" s="354" t="str">
        <f>'budget4542.a'!C67</f>
        <v>Personnel Investigations</v>
      </c>
      <c r="C52" s="347">
        <f>'budget4542.a'!$H67</f>
        <v>0</v>
      </c>
      <c r="D52" s="268"/>
      <c r="E52" s="80">
        <f t="shared" si="0"/>
        <v>0</v>
      </c>
      <c r="G52" s="10" t="s">
        <v>80</v>
      </c>
      <c r="H52" s="278">
        <f>+D17</f>
        <v>0</v>
      </c>
      <c r="I52" s="27"/>
    </row>
    <row r="53" spans="1:9" ht="16.5" thickBot="1" thickTop="1">
      <c r="A53" s="9">
        <v>32</v>
      </c>
      <c r="B53" s="354" t="str">
        <f>'budget4542.a'!C68</f>
        <v>Language</v>
      </c>
      <c r="C53" s="347">
        <f>'budget4542.a'!$H68</f>
        <v>0</v>
      </c>
      <c r="D53" s="268"/>
      <c r="E53" s="80">
        <f t="shared" si="0"/>
        <v>0</v>
      </c>
      <c r="G53" s="9"/>
      <c r="H53" s="279"/>
      <c r="I53" s="11"/>
    </row>
    <row r="54" spans="1:9" ht="16.5" thickBot="1" thickTop="1">
      <c r="A54" s="9">
        <v>33</v>
      </c>
      <c r="B54" s="354" t="str">
        <f>'budget4542.a'!C69</f>
        <v>Repair &amp; Maintenance</v>
      </c>
      <c r="C54" s="347">
        <f>'budget4542.a'!$H69</f>
        <v>0</v>
      </c>
      <c r="D54" s="268"/>
      <c r="E54" s="80">
        <f t="shared" si="0"/>
        <v>0</v>
      </c>
      <c r="G54" s="10" t="s">
        <v>81</v>
      </c>
      <c r="H54" s="280">
        <f>+H50-H52</f>
        <v>0</v>
      </c>
      <c r="I54" s="28" t="s">
        <v>0</v>
      </c>
    </row>
    <row r="55" spans="1:5" ht="16.5" thickBot="1" thickTop="1">
      <c r="A55" s="9">
        <v>34</v>
      </c>
      <c r="B55" s="354" t="str">
        <f>'budget4542.a'!C70</f>
        <v>Photocopy Rental</v>
      </c>
      <c r="C55" s="347">
        <f>'budget4542.a'!$H70</f>
        <v>0</v>
      </c>
      <c r="D55" s="268"/>
      <c r="E55" s="80">
        <f t="shared" si="0"/>
        <v>0</v>
      </c>
    </row>
    <row r="56" spans="1:9" ht="16.5" thickBot="1" thickTop="1">
      <c r="A56" s="9">
        <v>35</v>
      </c>
      <c r="B56" s="354" t="str">
        <f>'budget4542.a'!C71</f>
        <v>Equipment Service </v>
      </c>
      <c r="C56" s="347">
        <f>'budget4542.a'!$H71</f>
        <v>0</v>
      </c>
      <c r="D56" s="268"/>
      <c r="E56" s="80">
        <f t="shared" si="0"/>
        <v>0</v>
      </c>
      <c r="G56" s="10" t="s">
        <v>83</v>
      </c>
      <c r="I56" s="29"/>
    </row>
    <row r="57" spans="1:9" ht="16.5" thickBot="1" thickTop="1">
      <c r="A57" s="9">
        <v>36</v>
      </c>
      <c r="B57" s="354" t="str">
        <f>'budget4542.a'!C72</f>
        <v>Software</v>
      </c>
      <c r="C57" s="347">
        <f>'budget4542.a'!$H72</f>
        <v>0</v>
      </c>
      <c r="D57" s="268"/>
      <c r="E57" s="80">
        <f t="shared" si="0"/>
        <v>0</v>
      </c>
      <c r="G57" s="10"/>
      <c r="I57" s="8"/>
    </row>
    <row r="58" spans="1:5" ht="16.5" thickBot="1" thickTop="1">
      <c r="A58" s="9">
        <v>37</v>
      </c>
      <c r="B58" s="354" t="str">
        <f>'budget4542.a'!C73</f>
        <v>Software Maintenance</v>
      </c>
      <c r="C58" s="347">
        <f>'budget4542.a'!$H73</f>
        <v>0</v>
      </c>
      <c r="D58" s="268"/>
      <c r="E58" s="80">
        <f t="shared" si="0"/>
        <v>0</v>
      </c>
    </row>
    <row r="59" spans="1:9" ht="16.5" thickBot="1" thickTop="1">
      <c r="A59" s="9">
        <v>38</v>
      </c>
      <c r="B59" s="354" t="str">
        <f>'budget4542.a'!C74</f>
        <v>Maintenance</v>
      </c>
      <c r="C59" s="347">
        <f>'budget4542.a'!$H74</f>
        <v>0</v>
      </c>
      <c r="D59" s="268"/>
      <c r="E59" s="80">
        <f t="shared" si="0"/>
        <v>0</v>
      </c>
      <c r="G59" s="32"/>
      <c r="H59" s="32"/>
      <c r="I59" s="32"/>
    </row>
    <row r="60" spans="1:5" ht="16.5" thickBot="1" thickTop="1">
      <c r="A60" s="9">
        <v>39</v>
      </c>
      <c r="B60" s="354" t="str">
        <f>'budget4542.a'!C75</f>
        <v>Housekeeping</v>
      </c>
      <c r="C60" s="347">
        <f>'budget4542.a'!$H75</f>
        <v>0</v>
      </c>
      <c r="D60" s="268"/>
      <c r="E60" s="80">
        <f t="shared" si="0"/>
        <v>0</v>
      </c>
    </row>
    <row r="61" spans="1:5" ht="16.5" thickBot="1" thickTop="1">
      <c r="A61" s="9">
        <v>40</v>
      </c>
      <c r="B61" s="354" t="str">
        <f>'budget4542.a'!C76</f>
        <v>Indirect Cost</v>
      </c>
      <c r="C61" s="347">
        <f>'budget4542.a'!$H76</f>
        <v>0</v>
      </c>
      <c r="D61" s="268"/>
      <c r="E61" s="80">
        <f t="shared" si="0"/>
        <v>0</v>
      </c>
    </row>
    <row r="62" spans="1:9" ht="17.25" thickBot="1" thickTop="1">
      <c r="A62" s="9">
        <v>41</v>
      </c>
      <c r="B62" s="354" t="str">
        <f>'budget4542.a'!C77</f>
        <v>Laboratory Services</v>
      </c>
      <c r="C62" s="347">
        <f>'budget4542.a'!$H77</f>
        <v>0</v>
      </c>
      <c r="D62" s="268"/>
      <c r="E62" s="80">
        <f t="shared" si="0"/>
        <v>0</v>
      </c>
      <c r="G62" s="6" t="s">
        <v>423</v>
      </c>
      <c r="H62" s="8"/>
      <c r="I62" s="8"/>
    </row>
    <row r="63" spans="1:11" ht="17.25" thickBot="1" thickTop="1">
      <c r="A63" s="9">
        <v>42</v>
      </c>
      <c r="B63" s="354" t="str">
        <f>'budget4542.a'!C78</f>
        <v>Photography (Commercial)</v>
      </c>
      <c r="C63" s="347">
        <f>'budget4542.a'!$H78</f>
        <v>0</v>
      </c>
      <c r="D63" s="268"/>
      <c r="E63" s="80">
        <f t="shared" si="0"/>
        <v>0</v>
      </c>
      <c r="G63" s="42"/>
      <c r="H63" s="8"/>
      <c r="I63" s="39"/>
      <c r="K63" s="43"/>
    </row>
    <row r="64" spans="1:9" ht="16.5" thickBot="1" thickTop="1">
      <c r="A64" s="9">
        <v>43</v>
      </c>
      <c r="B64" s="354" t="str">
        <f>'budget4542.a'!C79</f>
        <v>Printing</v>
      </c>
      <c r="C64" s="347">
        <f>'budget4542.a'!$H79</f>
        <v>0</v>
      </c>
      <c r="D64" s="268"/>
      <c r="E64" s="80">
        <f t="shared" si="0"/>
        <v>0</v>
      </c>
      <c r="G64" s="37"/>
      <c r="H64" s="37"/>
      <c r="I64" s="37"/>
    </row>
    <row r="65" spans="1:9" ht="16.5" thickBot="1" thickTop="1">
      <c r="A65" s="9">
        <v>44</v>
      </c>
      <c r="B65" s="354" t="str">
        <f>'budget4542.a'!C80</f>
        <v>Purchase of Care</v>
      </c>
      <c r="C65" s="347">
        <f>'budget4542.a'!$H80</f>
        <v>0</v>
      </c>
      <c r="D65" s="268"/>
      <c r="E65" s="80">
        <f t="shared" si="0"/>
        <v>0</v>
      </c>
      <c r="G65" s="29"/>
      <c r="H65" s="29"/>
      <c r="I65" s="29"/>
    </row>
    <row r="66" spans="1:9" ht="16.5" thickBot="1" thickTop="1">
      <c r="A66" s="9">
        <v>45</v>
      </c>
      <c r="B66" s="354" t="str">
        <f>'budget4542.a'!C81</f>
        <v>Trash Disposal</v>
      </c>
      <c r="C66" s="347">
        <f>'budget4542.a'!$H81</f>
        <v>0</v>
      </c>
      <c r="D66" s="268"/>
      <c r="E66" s="80">
        <f t="shared" si="0"/>
        <v>0</v>
      </c>
      <c r="G66" s="37"/>
      <c r="H66" s="37"/>
      <c r="I66" s="37"/>
    </row>
    <row r="67" spans="1:5" ht="16.5" thickBot="1" thickTop="1">
      <c r="A67" s="9">
        <v>46</v>
      </c>
      <c r="B67" s="354" t="str">
        <f>'budget4542.a'!C82</f>
        <v>Human Service Contracts</v>
      </c>
      <c r="C67" s="347">
        <f>'budget4542.a'!$H82</f>
        <v>0</v>
      </c>
      <c r="D67" s="268"/>
      <c r="E67" s="80">
        <f t="shared" si="0"/>
        <v>0</v>
      </c>
    </row>
    <row r="68" spans="1:9" ht="16.5" thickBot="1" thickTop="1">
      <c r="A68" s="9">
        <v>47</v>
      </c>
      <c r="B68" s="354" t="str">
        <f>'budget4542.a'!C83</f>
        <v>Special Projects-Client Transport</v>
      </c>
      <c r="C68" s="347">
        <f>'budget4542.a'!$H83</f>
        <v>0</v>
      </c>
      <c r="D68" s="268"/>
      <c r="E68" s="80">
        <f t="shared" si="0"/>
        <v>0</v>
      </c>
      <c r="G68" s="37"/>
      <c r="H68" s="37"/>
      <c r="I68" s="37"/>
    </row>
    <row r="69" spans="1:9" ht="16.5" thickBot="1" thickTop="1">
      <c r="A69" s="9">
        <v>48</v>
      </c>
      <c r="B69" s="354" t="str">
        <f>'budget4542.a'!C84</f>
        <v>Cleaning Supplies</v>
      </c>
      <c r="C69" s="347">
        <f>'budget4542.a'!$H84</f>
        <v>0</v>
      </c>
      <c r="D69" s="268"/>
      <c r="E69" s="80">
        <f t="shared" si="0"/>
        <v>0</v>
      </c>
      <c r="G69" s="29"/>
      <c r="H69" s="29"/>
      <c r="I69" s="29"/>
    </row>
    <row r="70" spans="1:5" ht="16.5" thickBot="1" thickTop="1">
      <c r="A70" s="9">
        <v>49</v>
      </c>
      <c r="B70" s="354" t="str">
        <f>'budget4542.a'!C85</f>
        <v>Educational Supplies</v>
      </c>
      <c r="C70" s="347">
        <f>'budget4542.a'!$H85</f>
        <v>0</v>
      </c>
      <c r="D70" s="268"/>
      <c r="E70" s="80">
        <f t="shared" si="0"/>
        <v>0</v>
      </c>
    </row>
    <row r="71" spans="1:9" ht="16.5" thickBot="1" thickTop="1">
      <c r="A71" s="9">
        <v>50</v>
      </c>
      <c r="B71" s="354" t="str">
        <f>'budget4542.a'!C86</f>
        <v>Food</v>
      </c>
      <c r="C71" s="347">
        <f>'budget4542.a'!$H86</f>
        <v>0</v>
      </c>
      <c r="D71" s="268"/>
      <c r="E71" s="80">
        <f t="shared" si="0"/>
        <v>0</v>
      </c>
      <c r="G71" s="29"/>
      <c r="H71" s="29"/>
      <c r="I71" s="29"/>
    </row>
    <row r="72" spans="1:9" ht="16.5" thickBot="1" thickTop="1">
      <c r="A72" s="9">
        <v>51</v>
      </c>
      <c r="B72" s="354" t="str">
        <f>'budget4542.a'!C87</f>
        <v>Medicine, Drugs &amp; Chemicals</v>
      </c>
      <c r="C72" s="347">
        <f>'budget4542.a'!$H87</f>
        <v>0</v>
      </c>
      <c r="D72" s="268"/>
      <c r="E72" s="80">
        <f t="shared" si="0"/>
        <v>0</v>
      </c>
      <c r="G72" s="37"/>
      <c r="H72" s="37"/>
      <c r="I72" s="37"/>
    </row>
    <row r="73" spans="1:9" ht="16.5" thickBot="1" thickTop="1">
      <c r="A73" s="9">
        <v>52</v>
      </c>
      <c r="B73" s="354" t="str">
        <f>'budget4542.a'!C88</f>
        <v>Medical Supplies</v>
      </c>
      <c r="C73" s="347">
        <f>'budget4542.a'!$H88</f>
        <v>0</v>
      </c>
      <c r="D73" s="268"/>
      <c r="E73" s="80">
        <f t="shared" si="0"/>
        <v>0</v>
      </c>
      <c r="G73" s="29"/>
      <c r="H73" s="29"/>
      <c r="I73" s="29"/>
    </row>
    <row r="74" spans="1:5" ht="16.5" thickBot="1" thickTop="1">
      <c r="A74" s="9">
        <v>53</v>
      </c>
      <c r="B74" s="354" t="str">
        <f>'budget4542.a'!C89</f>
        <v>Office Supplies</v>
      </c>
      <c r="C74" s="347">
        <f>'budget4542.a'!$H89</f>
        <v>0</v>
      </c>
      <c r="D74" s="268"/>
      <c r="E74" s="80">
        <f t="shared" si="0"/>
        <v>0</v>
      </c>
    </row>
    <row r="75" spans="1:5" ht="16.5" thickBot="1" thickTop="1">
      <c r="A75" s="9">
        <v>54</v>
      </c>
      <c r="B75" s="354" t="str">
        <f>'budget4542.a'!C90</f>
        <v>Other Supplies</v>
      </c>
      <c r="C75" s="347">
        <f>'budget4542.a'!$H90</f>
        <v>0</v>
      </c>
      <c r="D75" s="268"/>
      <c r="E75" s="80">
        <f t="shared" si="0"/>
        <v>0</v>
      </c>
    </row>
    <row r="76" spans="1:5" ht="16.5" thickBot="1" thickTop="1">
      <c r="A76" s="9">
        <v>55</v>
      </c>
      <c r="B76" s="354" t="str">
        <f>'budget4542.a'!C91</f>
        <v>Computer Equipment</v>
      </c>
      <c r="C76" s="347">
        <f>'budget4542.a'!$H91</f>
        <v>0</v>
      </c>
      <c r="D76" s="268"/>
      <c r="E76" s="80">
        <f t="shared" si="0"/>
        <v>0</v>
      </c>
    </row>
    <row r="77" spans="1:5" ht="16.5" thickBot="1" thickTop="1">
      <c r="A77" s="9">
        <v>56</v>
      </c>
      <c r="B77" s="354" t="str">
        <f>'budget4542.a'!C92</f>
        <v>Office Equipment </v>
      </c>
      <c r="C77" s="347">
        <f>'budget4542.a'!$H92</f>
        <v>0</v>
      </c>
      <c r="D77" s="268"/>
      <c r="E77" s="80">
        <f t="shared" si="0"/>
        <v>0</v>
      </c>
    </row>
    <row r="78" spans="1:5" ht="16.5" thickBot="1" thickTop="1">
      <c r="A78" s="9">
        <v>57</v>
      </c>
      <c r="B78" s="354" t="str">
        <f>'budget4542.a'!C93</f>
        <v>Personal Computer Equipment</v>
      </c>
      <c r="C78" s="347">
        <f>'budget4542.a'!$H93</f>
        <v>0</v>
      </c>
      <c r="D78" s="268"/>
      <c r="E78" s="80">
        <f t="shared" si="0"/>
        <v>0</v>
      </c>
    </row>
    <row r="79" spans="1:5" ht="16.5" thickBot="1" thickTop="1">
      <c r="A79" s="9">
        <v>58</v>
      </c>
      <c r="B79" s="354" t="str">
        <f>'budget4542.a'!C94</f>
        <v>Medical Equipment</v>
      </c>
      <c r="C79" s="347">
        <f>'budget4542.a'!$H94</f>
        <v>0</v>
      </c>
      <c r="D79" s="268"/>
      <c r="E79" s="80">
        <f t="shared" si="0"/>
        <v>0</v>
      </c>
    </row>
    <row r="80" spans="1:9" ht="17.25" thickBot="1" thickTop="1">
      <c r="A80" s="9">
        <v>59</v>
      </c>
      <c r="B80" s="354" t="str">
        <f>'budget4542.a'!C95</f>
        <v>Office Equipment </v>
      </c>
      <c r="C80" s="347">
        <f>'budget4542.a'!$H95</f>
        <v>0</v>
      </c>
      <c r="D80" s="268"/>
      <c r="E80" s="80">
        <f t="shared" si="0"/>
        <v>0</v>
      </c>
      <c r="G80" s="31" t="s">
        <v>84</v>
      </c>
      <c r="H80" s="29"/>
      <c r="I80" s="29"/>
    </row>
    <row r="81" spans="1:9" ht="17.25" thickBot="1" thickTop="1">
      <c r="A81" s="9">
        <v>60</v>
      </c>
      <c r="B81" s="354" t="str">
        <f>'budget4542.a'!C96</f>
        <v>Dues &amp; Memberships</v>
      </c>
      <c r="C81" s="347">
        <f>'budget4542.a'!$H96</f>
        <v>0</v>
      </c>
      <c r="D81" s="268"/>
      <c r="E81" s="80">
        <f t="shared" si="0"/>
        <v>0</v>
      </c>
      <c r="G81" s="30"/>
      <c r="H81" s="8"/>
      <c r="I81" s="8"/>
    </row>
    <row r="82" spans="1:9" ht="17.25" thickBot="1" thickTop="1">
      <c r="A82" s="9">
        <v>61</v>
      </c>
      <c r="B82" s="354" t="str">
        <f>'budget4542.a'!C97</f>
        <v>Insurance</v>
      </c>
      <c r="C82" s="347">
        <f>'budget4542.a'!$H97</f>
        <v>0</v>
      </c>
      <c r="D82" s="268"/>
      <c r="E82" s="80">
        <f t="shared" si="0"/>
        <v>0</v>
      </c>
      <c r="G82" s="31" t="s">
        <v>1</v>
      </c>
      <c r="H82" s="29"/>
      <c r="I82" s="29"/>
    </row>
    <row r="83" spans="1:6" ht="16.5" thickBot="1" thickTop="1">
      <c r="A83" s="9">
        <v>62</v>
      </c>
      <c r="B83" s="354" t="str">
        <f>'budget4542.a'!C98</f>
        <v>Rent</v>
      </c>
      <c r="C83" s="347">
        <f>'budget4542.a'!$H98</f>
        <v>0</v>
      </c>
      <c r="D83" s="309"/>
      <c r="E83" s="310">
        <f>+C83-D83</f>
        <v>0</v>
      </c>
      <c r="F83" s="8"/>
    </row>
    <row r="84" spans="1:5" ht="15.75" thickTop="1">
      <c r="A84" s="9">
        <v>63</v>
      </c>
      <c r="B84" s="354" t="str">
        <f>'budget4542.a'!C99</f>
        <v>Subscriptions</v>
      </c>
      <c r="C84" s="347">
        <f>'budget4542.a'!$H99</f>
        <v>0</v>
      </c>
      <c r="D84" s="268"/>
      <c r="E84" s="80">
        <f>+C84-D84</f>
        <v>0</v>
      </c>
    </row>
    <row r="85" spans="1:5" ht="15">
      <c r="A85" s="9">
        <v>63</v>
      </c>
      <c r="B85" s="354" t="str">
        <f>'budget4542.a'!C100</f>
        <v>Interest Income</v>
      </c>
      <c r="C85" s="348">
        <f>'budget4542.a'!$H100</f>
        <v>0</v>
      </c>
      <c r="D85" s="309"/>
      <c r="E85" s="310">
        <f>+C85-D85</f>
        <v>0</v>
      </c>
    </row>
    <row r="86" spans="1:5" ht="15">
      <c r="A86" s="9">
        <v>64</v>
      </c>
      <c r="B86" s="354" t="str">
        <f>'budget4542.a'!C101</f>
        <v>Bad Debt Collections</v>
      </c>
      <c r="C86" s="348">
        <f>'budget4542.a'!$H101</f>
        <v>0</v>
      </c>
      <c r="D86" s="309"/>
      <c r="E86" s="310">
        <f aca="true" t="shared" si="1" ref="E86:E91">+C86-D86</f>
        <v>0</v>
      </c>
    </row>
    <row r="87" spans="1:5" ht="15">
      <c r="A87" s="9">
        <v>65</v>
      </c>
      <c r="B87" s="354" t="str">
        <f>'budget4542.a'!C102</f>
        <v>Self-Pay Collections</v>
      </c>
      <c r="C87" s="348">
        <f>'budget4542.a'!$H102</f>
        <v>0</v>
      </c>
      <c r="D87" s="309"/>
      <c r="E87" s="310">
        <f t="shared" si="1"/>
        <v>0</v>
      </c>
    </row>
    <row r="88" spans="1:5" ht="15">
      <c r="A88" s="9">
        <v>66</v>
      </c>
      <c r="B88" s="354" t="str">
        <f>'budget4542.a'!C103</f>
        <v>Medicaid Collections</v>
      </c>
      <c r="C88" s="348">
        <f>'budget4542.a'!$H103</f>
        <v>0</v>
      </c>
      <c r="D88" s="309"/>
      <c r="E88" s="310">
        <f t="shared" si="1"/>
        <v>0</v>
      </c>
    </row>
    <row r="89" spans="1:5" ht="15">
      <c r="A89" s="9">
        <v>67</v>
      </c>
      <c r="B89" s="354" t="str">
        <f>'budget4542.a'!C104</f>
        <v>Medicare Collections</v>
      </c>
      <c r="C89" s="348">
        <f>'budget4542.a'!$H104</f>
        <v>0</v>
      </c>
      <c r="D89" s="309"/>
      <c r="E89" s="310">
        <f t="shared" si="1"/>
        <v>0</v>
      </c>
    </row>
    <row r="90" spans="1:5" ht="15">
      <c r="A90" s="9">
        <v>68</v>
      </c>
      <c r="B90" s="354" t="str">
        <f>'budget4542.a'!C105</f>
        <v>Other Collections</v>
      </c>
      <c r="C90" s="348">
        <f>'budget4542.a'!$H105</f>
        <v>0</v>
      </c>
      <c r="D90" s="309"/>
      <c r="E90" s="310">
        <f t="shared" si="1"/>
        <v>0</v>
      </c>
    </row>
    <row r="91" spans="1:5" ht="15">
      <c r="A91" s="9">
        <v>69</v>
      </c>
      <c r="B91" s="354" t="str">
        <f>'budget4542.a'!C106</f>
        <v>County Contribution</v>
      </c>
      <c r="C91" s="348">
        <f>'budget4542.a'!$H106</f>
        <v>0</v>
      </c>
      <c r="D91" s="309"/>
      <c r="E91" s="310">
        <f t="shared" si="1"/>
        <v>0</v>
      </c>
    </row>
    <row r="92" spans="1:5" ht="15">
      <c r="A92" s="9">
        <v>70</v>
      </c>
      <c r="B92" s="354">
        <f>'budget4542.a'!C107</f>
        <v>0</v>
      </c>
      <c r="C92" s="348">
        <f>'budget4542.a'!$H107</f>
        <v>0</v>
      </c>
      <c r="D92" s="309"/>
      <c r="E92" s="310">
        <f aca="true" t="shared" si="2" ref="E92:E97">+C92-D92</f>
        <v>0</v>
      </c>
    </row>
    <row r="93" spans="1:5" ht="15">
      <c r="A93" s="9">
        <v>71</v>
      </c>
      <c r="B93" s="354">
        <f>'budget4542.a'!C108</f>
        <v>0</v>
      </c>
      <c r="C93" s="348">
        <f>'budget4542.a'!$H108</f>
        <v>0</v>
      </c>
      <c r="D93" s="309"/>
      <c r="E93" s="310">
        <f t="shared" si="2"/>
        <v>0</v>
      </c>
    </row>
    <row r="94" spans="1:5" ht="15">
      <c r="A94" s="9">
        <v>72</v>
      </c>
      <c r="B94" s="354">
        <f>'budget4542.a'!C109</f>
        <v>0</v>
      </c>
      <c r="C94" s="348">
        <f>'budget4542.a'!$H109</f>
        <v>0</v>
      </c>
      <c r="D94" s="309"/>
      <c r="E94" s="310">
        <f t="shared" si="2"/>
        <v>0</v>
      </c>
    </row>
    <row r="95" spans="1:5" ht="15">
      <c r="A95" s="9">
        <v>73</v>
      </c>
      <c r="B95" s="354">
        <f>'budget4542.a'!C110</f>
        <v>0</v>
      </c>
      <c r="C95" s="348">
        <f>'budget4542.a'!$H110</f>
        <v>0</v>
      </c>
      <c r="D95" s="309"/>
      <c r="E95" s="310">
        <f t="shared" si="2"/>
        <v>0</v>
      </c>
    </row>
    <row r="96" spans="1:5" ht="15">
      <c r="A96" s="9">
        <v>74</v>
      </c>
      <c r="B96" s="354">
        <f>'budget4542.a'!C111</f>
        <v>0</v>
      </c>
      <c r="C96" s="348">
        <f>'budget4542.a'!$H111</f>
        <v>0</v>
      </c>
      <c r="D96" s="309"/>
      <c r="E96" s="310">
        <f t="shared" si="2"/>
        <v>0</v>
      </c>
    </row>
    <row r="97" spans="1:5" ht="15">
      <c r="A97" s="9">
        <v>75</v>
      </c>
      <c r="B97" s="354">
        <f>'budget4542.a'!C112</f>
        <v>0</v>
      </c>
      <c r="C97" s="348">
        <f>'budget4542.a'!$H112</f>
        <v>0</v>
      </c>
      <c r="D97" s="309"/>
      <c r="E97" s="310">
        <f t="shared" si="2"/>
        <v>0</v>
      </c>
    </row>
    <row r="98" ht="15">
      <c r="A98" s="10"/>
    </row>
    <row r="99" spans="7:9" ht="15.75">
      <c r="G99" s="30"/>
      <c r="H99" s="8"/>
      <c r="I99" s="8"/>
    </row>
    <row r="100" spans="2:4" ht="15">
      <c r="B100" s="9"/>
      <c r="C100" s="9"/>
      <c r="D100" s="9"/>
    </row>
    <row r="101" ht="15">
      <c r="B101" s="10" t="s">
        <v>424</v>
      </c>
    </row>
  </sheetData>
  <sheetProtection/>
  <mergeCells count="10">
    <mergeCell ref="H16:I16"/>
    <mergeCell ref="H12:I12"/>
    <mergeCell ref="G48:I48"/>
    <mergeCell ref="A1:I1"/>
    <mergeCell ref="A2:I2"/>
    <mergeCell ref="A3:I3"/>
    <mergeCell ref="B18:E18"/>
    <mergeCell ref="G18:I18"/>
    <mergeCell ref="C12:D12"/>
    <mergeCell ref="C13:D13"/>
  </mergeCells>
  <hyperlinks>
    <hyperlink ref="C17" r:id="rId1" display="+@sum(C22:C125"/>
    <hyperlink ref="D17" r:id="rId2" display="+@sum(C22:C125"/>
  </hyperlinks>
  <printOptions/>
  <pageMargins left="0.88" right="0.5" top="0.25" bottom="0.25" header="0.25" footer="0.25"/>
  <pageSetup fitToHeight="1" fitToWidth="1" horizontalDpi="600" verticalDpi="600" orientation="portrait" scale="46"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34"/>
  <sheetViews>
    <sheetView zoomScale="60" zoomScaleNormal="60" zoomScalePageLayoutView="0" workbookViewId="0" topLeftCell="A1">
      <selection activeCell="K26" sqref="K26"/>
    </sheetView>
  </sheetViews>
  <sheetFormatPr defaultColWidth="8.88671875" defaultRowHeight="15"/>
  <cols>
    <col min="1" max="1" width="56.99609375" style="5" customWidth="1"/>
    <col min="2" max="2" width="23.3359375" style="5" customWidth="1"/>
    <col min="3" max="3" width="22.3359375" style="5" customWidth="1"/>
    <col min="4" max="4" width="2.4453125" style="5" customWidth="1"/>
    <col min="5" max="16384" width="8.88671875" style="5" customWidth="1"/>
  </cols>
  <sheetData>
    <row r="1" spans="1:3" ht="15.75">
      <c r="A1" s="535" t="s">
        <v>3</v>
      </c>
      <c r="B1" s="535"/>
      <c r="C1" s="535"/>
    </row>
    <row r="2" spans="1:3" ht="15.75">
      <c r="A2" s="535" t="s">
        <v>44</v>
      </c>
      <c r="B2" s="535"/>
      <c r="C2" s="535"/>
    </row>
    <row r="3" spans="1:3" ht="15.75">
      <c r="A3" s="535" t="s">
        <v>172</v>
      </c>
      <c r="B3" s="535"/>
      <c r="C3" s="535"/>
    </row>
    <row r="4" spans="1:3" ht="15.75">
      <c r="A4" s="535" t="s">
        <v>86</v>
      </c>
      <c r="B4" s="535"/>
      <c r="C4" s="535"/>
    </row>
    <row r="5" spans="1:4" ht="16.5" thickBot="1">
      <c r="A5" s="51"/>
      <c r="C5" s="290"/>
      <c r="D5" s="51"/>
    </row>
    <row r="6" spans="1:3" ht="21.75" customHeight="1" thickBot="1">
      <c r="A6" s="113" t="str">
        <f>+'budget4542.a'!B5</f>
        <v>FUNDING ADMINISTRATION:        </v>
      </c>
      <c r="B6" s="539">
        <f>+'budget4542.a'!D5</f>
        <v>0</v>
      </c>
      <c r="C6" s="539"/>
    </row>
    <row r="7" spans="1:3" ht="21.75" customHeight="1" thickBot="1">
      <c r="A7" s="113" t="str">
        <f>+'budget4542.a'!B11</f>
        <v>AWARD NUMBER:                          </v>
      </c>
      <c r="B7" s="539">
        <f>+'budget4542.a'!D11</f>
        <v>0</v>
      </c>
      <c r="C7" s="539"/>
    </row>
    <row r="8" spans="1:3" ht="21.75" customHeight="1" thickBot="1">
      <c r="A8" s="113" t="str">
        <f>+'budget4542.a'!B15</f>
        <v>AWARD PERIOD:                            </v>
      </c>
      <c r="B8" s="539">
        <f>+'budget4542.a'!D15</f>
        <v>0</v>
      </c>
      <c r="C8" s="539"/>
    </row>
    <row r="9" spans="1:3" ht="21.75" customHeight="1" thickBot="1">
      <c r="A9" s="113" t="str">
        <f>+'budget4542.a'!B17</f>
        <v>COUNTY PCA:</v>
      </c>
      <c r="B9" s="539">
        <f>+'budget4542.a'!D16</f>
        <v>0</v>
      </c>
      <c r="C9" s="539"/>
    </row>
    <row r="10" spans="1:3" ht="21.75" customHeight="1" thickBot="1">
      <c r="A10" s="113" t="str">
        <f>+'budget4542.a'!B16</f>
        <v>FISCAL YEAR:                                </v>
      </c>
      <c r="B10" s="539">
        <f>+'budget4542.a'!D16</f>
        <v>0</v>
      </c>
      <c r="C10" s="539"/>
    </row>
    <row r="11" spans="1:3" ht="21.75" customHeight="1" thickBot="1">
      <c r="A11" s="113" t="str">
        <f>+'budget4542.a'!B6</f>
        <v>LOCAL HEALTH DEPT:  </v>
      </c>
      <c r="B11" s="539">
        <f>+'budget4542.a'!D6</f>
        <v>0</v>
      </c>
      <c r="C11" s="539"/>
    </row>
    <row r="12" spans="1:3" ht="21.75" customHeight="1" thickBot="1">
      <c r="A12" s="113" t="str">
        <f>+'budget4542.a'!B7</f>
        <v>ADDRESS:</v>
      </c>
      <c r="B12" s="539">
        <f>+'budget4542.a'!D7</f>
        <v>0</v>
      </c>
      <c r="C12" s="539"/>
    </row>
    <row r="13" spans="1:3" ht="21.75" customHeight="1" thickBot="1">
      <c r="A13" s="113" t="str">
        <f>+'budget4542.a'!B8</f>
        <v>CITY, STATE, ZIPCODE:</v>
      </c>
      <c r="B13" s="539">
        <f>+'budget4542.a'!D8</f>
        <v>0</v>
      </c>
      <c r="C13" s="539"/>
    </row>
    <row r="14" spans="1:3" ht="21.75" customHeight="1" thickBot="1">
      <c r="A14" s="113" t="str">
        <f>+'budget4542.a'!B9</f>
        <v>TELEPHONE #:</v>
      </c>
      <c r="B14" s="539">
        <f>+'budget4542.a'!D9</f>
        <v>0</v>
      </c>
      <c r="C14" s="539"/>
    </row>
    <row r="15" spans="1:3" ht="21.75" customHeight="1" thickBot="1">
      <c r="A15" s="113" t="str">
        <f>+'budget4542.a'!B10</f>
        <v>PROJECT TITLE:                           </v>
      </c>
      <c r="B15" s="539">
        <f>+'budget4542.a'!D10</f>
        <v>0</v>
      </c>
      <c r="C15" s="539"/>
    </row>
    <row r="17" ht="16.5" thickBot="1">
      <c r="A17" s="31"/>
    </row>
    <row r="18" spans="1:3" ht="24" customHeight="1" thickTop="1">
      <c r="A18" s="35" t="s">
        <v>87</v>
      </c>
      <c r="B18" s="185" t="s">
        <v>89</v>
      </c>
      <c r="C18" s="183" t="s">
        <v>91</v>
      </c>
    </row>
    <row r="19" spans="1:3" ht="24" customHeight="1" thickBot="1">
      <c r="A19" s="36" t="s">
        <v>88</v>
      </c>
      <c r="B19" s="186" t="s">
        <v>90</v>
      </c>
      <c r="C19" s="184" t="s">
        <v>92</v>
      </c>
    </row>
    <row r="20" spans="1:3" ht="49.5" customHeight="1" thickBot="1" thickTop="1">
      <c r="A20" s="223">
        <f>'pms4542.c'!A14</f>
        <v>0</v>
      </c>
      <c r="B20" s="221">
        <f>+'pms4542.c'!C14</f>
        <v>0</v>
      </c>
      <c r="C20" s="281"/>
    </row>
    <row r="21" spans="1:3" ht="49.5" customHeight="1" thickBot="1" thickTop="1">
      <c r="A21" s="223">
        <f>'pms4542.c'!A15</f>
        <v>0</v>
      </c>
      <c r="B21" s="222">
        <f>+'pms4542.c'!C15</f>
        <v>0</v>
      </c>
      <c r="C21" s="282"/>
    </row>
    <row r="22" spans="1:3" ht="49.5" customHeight="1" thickBot="1" thickTop="1">
      <c r="A22" s="223">
        <f>'pms4542.c'!A16</f>
        <v>0</v>
      </c>
      <c r="B22" s="222">
        <f>+'pms4542.c'!C16</f>
        <v>0</v>
      </c>
      <c r="C22" s="282"/>
    </row>
    <row r="23" spans="1:3" ht="49.5" customHeight="1" thickBot="1" thickTop="1">
      <c r="A23" s="223">
        <f>'pms4542.c'!A17</f>
        <v>0</v>
      </c>
      <c r="B23" s="222">
        <f>+'pms4542.c'!C17</f>
        <v>0</v>
      </c>
      <c r="C23" s="282"/>
    </row>
    <row r="24" spans="1:3" ht="71.25" customHeight="1" thickBot="1" thickTop="1">
      <c r="A24" s="223">
        <f>'pms4542.c'!A18</f>
        <v>0</v>
      </c>
      <c r="B24" s="222">
        <f>+'pms4542.c'!C18</f>
        <v>0</v>
      </c>
      <c r="C24" s="282"/>
    </row>
    <row r="25" spans="1:3" ht="49.5" customHeight="1" thickBot="1" thickTop="1">
      <c r="A25" s="223">
        <f>'pms4542.c'!A19</f>
        <v>0</v>
      </c>
      <c r="B25" s="222">
        <f>+'pms4542.c'!C19</f>
        <v>0</v>
      </c>
      <c r="C25" s="282"/>
    </row>
    <row r="26" spans="1:3" ht="49.5" customHeight="1" thickBot="1" thickTop="1">
      <c r="A26" s="223">
        <f>'pms4542.c'!A20</f>
        <v>0</v>
      </c>
      <c r="B26" s="222">
        <f>+'pms4542.c'!C20</f>
        <v>0</v>
      </c>
      <c r="C26" s="282"/>
    </row>
    <row r="27" spans="1:3" ht="49.5" customHeight="1" thickBot="1" thickTop="1">
      <c r="A27" s="223">
        <f>'pms4542.c'!A21</f>
        <v>0</v>
      </c>
      <c r="B27" s="222">
        <f>+'pms4542.c'!C21</f>
        <v>0</v>
      </c>
      <c r="C27" s="282"/>
    </row>
    <row r="28" spans="1:3" ht="49.5" customHeight="1" thickBot="1" thickTop="1">
      <c r="A28" s="223">
        <f>'pms4542.c'!A22</f>
        <v>0</v>
      </c>
      <c r="B28" s="222">
        <f>+'pms4542.c'!C22</f>
        <v>0</v>
      </c>
      <c r="C28" s="282"/>
    </row>
    <row r="29" spans="1:3" ht="49.5" customHeight="1" thickBot="1" thickTop="1">
      <c r="A29" s="223">
        <f>'pms4542.c'!A23</f>
        <v>0</v>
      </c>
      <c r="B29" s="222">
        <f>+'pms4542.c'!C23</f>
        <v>0</v>
      </c>
      <c r="C29" s="282"/>
    </row>
    <row r="30" spans="1:3" ht="49.5" customHeight="1" thickBot="1" thickTop="1">
      <c r="A30" s="223">
        <f>'pms4542.c'!A24</f>
        <v>0</v>
      </c>
      <c r="B30" s="222">
        <f>+'pms4542.c'!C24</f>
        <v>0</v>
      </c>
      <c r="C30" s="282"/>
    </row>
    <row r="31" spans="1:3" ht="49.5" customHeight="1" thickBot="1" thickTop="1">
      <c r="A31" s="223">
        <f>'pms4542.c'!A25</f>
        <v>0</v>
      </c>
      <c r="B31" s="222">
        <f>+'pms4542.c'!C25</f>
        <v>0</v>
      </c>
      <c r="C31" s="282"/>
    </row>
    <row r="32" spans="1:3" ht="49.5" customHeight="1" thickBot="1" thickTop="1">
      <c r="A32" s="223">
        <f>'pms4542.c'!A26</f>
        <v>0</v>
      </c>
      <c r="B32" s="222">
        <f>+'pms4542.c'!C26</f>
        <v>0</v>
      </c>
      <c r="C32" s="283"/>
    </row>
    <row r="34" ht="15">
      <c r="A34" s="10" t="s">
        <v>427</v>
      </c>
    </row>
  </sheetData>
  <sheetProtection/>
  <mergeCells count="14">
    <mergeCell ref="B6:C6"/>
    <mergeCell ref="B7:C7"/>
    <mergeCell ref="A1:C1"/>
    <mergeCell ref="A2:C2"/>
    <mergeCell ref="A3:C3"/>
    <mergeCell ref="A4:C4"/>
    <mergeCell ref="B8:C8"/>
    <mergeCell ref="B10:C10"/>
    <mergeCell ref="B9:C9"/>
    <mergeCell ref="B15:C15"/>
    <mergeCell ref="B11:C11"/>
    <mergeCell ref="B12:C12"/>
    <mergeCell ref="B13:C13"/>
    <mergeCell ref="B14:C14"/>
  </mergeCells>
  <printOptions/>
  <pageMargins left="0.88" right="0.5" top="0.25" bottom="0.25" header="0.25" footer="0.2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0"/>
  <sheetViews>
    <sheetView zoomScalePageLayoutView="0" workbookViewId="0" topLeftCell="A2">
      <selection activeCell="G20" sqref="G20"/>
    </sheetView>
  </sheetViews>
  <sheetFormatPr defaultColWidth="8.88671875" defaultRowHeight="15"/>
  <cols>
    <col min="1" max="1" width="15.3359375" style="0" customWidth="1"/>
    <col min="2" max="2" width="13.10546875" style="0" customWidth="1"/>
  </cols>
  <sheetData>
    <row r="2" ht="15.75">
      <c r="A2" s="6" t="s">
        <v>392</v>
      </c>
    </row>
    <row r="3" ht="15.75">
      <c r="A3" s="6" t="s">
        <v>393</v>
      </c>
    </row>
    <row r="5" spans="1:2" ht="15.75">
      <c r="A5" s="311" t="s">
        <v>365</v>
      </c>
      <c r="B5" s="311" t="s">
        <v>390</v>
      </c>
    </row>
    <row r="7" spans="1:2" ht="15">
      <c r="A7" t="s">
        <v>366</v>
      </c>
      <c r="B7">
        <v>20001</v>
      </c>
    </row>
    <row r="8" spans="1:2" ht="15">
      <c r="A8" t="s">
        <v>385</v>
      </c>
      <c r="B8">
        <v>20002</v>
      </c>
    </row>
    <row r="9" spans="1:2" ht="15">
      <c r="A9" t="s">
        <v>383</v>
      </c>
      <c r="B9">
        <v>20003</v>
      </c>
    </row>
    <row r="10" spans="1:2" ht="15">
      <c r="A10" t="s">
        <v>381</v>
      </c>
      <c r="B10">
        <v>20004</v>
      </c>
    </row>
    <row r="11" spans="1:2" ht="15">
      <c r="A11" t="s">
        <v>374</v>
      </c>
      <c r="B11">
        <v>20005</v>
      </c>
    </row>
    <row r="12" spans="1:2" ht="15">
      <c r="A12" t="s">
        <v>388</v>
      </c>
      <c r="B12">
        <v>20006</v>
      </c>
    </row>
    <row r="13" spans="1:2" ht="15">
      <c r="A13" t="s">
        <v>376</v>
      </c>
      <c r="B13">
        <v>20007</v>
      </c>
    </row>
    <row r="14" spans="1:2" ht="15">
      <c r="A14" t="s">
        <v>373</v>
      </c>
      <c r="B14">
        <v>20008</v>
      </c>
    </row>
    <row r="15" spans="1:2" ht="15">
      <c r="A15" t="s">
        <v>389</v>
      </c>
      <c r="B15">
        <v>20009</v>
      </c>
    </row>
    <row r="16" spans="1:2" ht="15">
      <c r="A16" t="s">
        <v>371</v>
      </c>
      <c r="B16">
        <v>20010</v>
      </c>
    </row>
    <row r="17" spans="1:2" ht="15">
      <c r="A17" t="s">
        <v>379</v>
      </c>
      <c r="B17">
        <v>20011</v>
      </c>
    </row>
    <row r="18" spans="1:2" ht="15">
      <c r="A18" t="s">
        <v>377</v>
      </c>
      <c r="B18">
        <v>20012</v>
      </c>
    </row>
    <row r="19" spans="1:2" ht="15">
      <c r="A19" t="s">
        <v>367</v>
      </c>
      <c r="B19">
        <v>20013</v>
      </c>
    </row>
    <row r="20" spans="1:2" ht="15">
      <c r="A20" t="s">
        <v>375</v>
      </c>
      <c r="B20">
        <v>20014</v>
      </c>
    </row>
    <row r="21" spans="1:2" ht="15">
      <c r="A21" t="s">
        <v>370</v>
      </c>
      <c r="B21">
        <v>20015</v>
      </c>
    </row>
    <row r="22" spans="1:2" ht="15">
      <c r="A22" t="s">
        <v>369</v>
      </c>
      <c r="B22">
        <v>20016</v>
      </c>
    </row>
    <row r="23" spans="1:2" ht="15">
      <c r="A23" t="s">
        <v>386</v>
      </c>
      <c r="B23">
        <v>20017</v>
      </c>
    </row>
    <row r="24" spans="1:2" ht="15">
      <c r="A24" t="s">
        <v>380</v>
      </c>
      <c r="B24">
        <v>20018</v>
      </c>
    </row>
    <row r="25" spans="1:2" ht="15">
      <c r="A25" t="s">
        <v>378</v>
      </c>
      <c r="B25">
        <v>20019</v>
      </c>
    </row>
    <row r="26" spans="1:2" ht="15">
      <c r="A26" t="s">
        <v>387</v>
      </c>
      <c r="B26">
        <v>20020</v>
      </c>
    </row>
    <row r="27" spans="1:2" ht="15">
      <c r="A27" t="s">
        <v>372</v>
      </c>
      <c r="B27">
        <v>20021</v>
      </c>
    </row>
    <row r="28" spans="1:2" ht="15">
      <c r="A28" t="s">
        <v>368</v>
      </c>
      <c r="B28">
        <v>20022</v>
      </c>
    </row>
    <row r="29" spans="1:2" ht="15">
      <c r="A29" t="s">
        <v>382</v>
      </c>
      <c r="B29">
        <v>20023</v>
      </c>
    </row>
    <row r="30" spans="1:2" ht="15">
      <c r="A30" t="s">
        <v>384</v>
      </c>
      <c r="B30">
        <v>20030</v>
      </c>
    </row>
  </sheetData>
  <sheetProtection/>
  <printOptions/>
  <pageMargins left="0.88" right="0.5" top="0.25" bottom="0.25" header="0.25" footer="0.2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151"/>
  <sheetViews>
    <sheetView defaultGridColor="0" view="pageBreakPreview" zoomScale="80" zoomScaleNormal="90" zoomScaleSheetLayoutView="80" zoomScalePageLayoutView="0" colorId="22" workbookViewId="0" topLeftCell="A73">
      <selection activeCell="D17" sqref="D17:E17"/>
    </sheetView>
  </sheetViews>
  <sheetFormatPr defaultColWidth="11.4453125" defaultRowHeight="15"/>
  <cols>
    <col min="1" max="1" width="3.88671875" style="122" customWidth="1"/>
    <col min="2" max="2" width="7.10546875" style="81" customWidth="1"/>
    <col min="3" max="3" width="28.5546875" style="81" customWidth="1"/>
    <col min="4" max="6" width="15.88671875" style="81" customWidth="1"/>
    <col min="7" max="7" width="17.99609375" style="81" customWidth="1"/>
    <col min="8" max="8" width="17.6640625" style="81" customWidth="1"/>
    <col min="9" max="9" width="3.10546875" style="81" customWidth="1"/>
    <col min="10" max="10" width="19.88671875" style="81" bestFit="1" customWidth="1"/>
    <col min="11" max="11" width="1.66796875" style="81" customWidth="1"/>
    <col min="12" max="12" width="18.3359375" style="81" customWidth="1"/>
    <col min="13" max="13" width="1.66796875" style="81" customWidth="1"/>
    <col min="14" max="14" width="17.10546875" style="81" customWidth="1"/>
    <col min="15" max="15" width="1.66796875" style="81" customWidth="1"/>
    <col min="16" max="16" width="18.6640625" style="81" customWidth="1"/>
    <col min="17" max="17" width="2.88671875" style="81" customWidth="1"/>
    <col min="18" max="16384" width="11.4453125" style="81" customWidth="1"/>
  </cols>
  <sheetData>
    <row r="1" spans="1:17" ht="16.5" customHeight="1">
      <c r="A1" s="465" t="s">
        <v>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</row>
    <row r="2" spans="1:17" ht="16.5" customHeight="1">
      <c r="A2" s="465" t="s">
        <v>321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</row>
    <row r="3" spans="1:17" ht="18">
      <c r="A3" s="465" t="s">
        <v>335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</row>
    <row r="4" ht="18">
      <c r="E4" s="86"/>
    </row>
    <row r="5" spans="2:9" ht="16.5" thickBot="1">
      <c r="B5" s="66" t="s">
        <v>188</v>
      </c>
      <c r="C5" s="67"/>
      <c r="D5" s="461"/>
      <c r="E5" s="461"/>
      <c r="F5" s="315"/>
      <c r="G5" s="469" t="s">
        <v>463</v>
      </c>
      <c r="H5" s="469"/>
      <c r="I5" s="469"/>
    </row>
    <row r="6" spans="2:12" ht="19.5" customHeight="1" thickBot="1">
      <c r="B6" s="68" t="s">
        <v>218</v>
      </c>
      <c r="C6" s="69"/>
      <c r="D6" s="461"/>
      <c r="E6" s="461"/>
      <c r="F6" s="315"/>
      <c r="G6" s="469" t="s">
        <v>464</v>
      </c>
      <c r="H6" s="469"/>
      <c r="I6" s="469"/>
      <c r="J6" s="361"/>
      <c r="K6" s="360"/>
      <c r="L6" s="360"/>
    </row>
    <row r="7" spans="2:12" ht="19.5" customHeight="1" thickBot="1">
      <c r="B7" s="68" t="s">
        <v>189</v>
      </c>
      <c r="C7" s="69"/>
      <c r="D7" s="461"/>
      <c r="E7" s="461"/>
      <c r="F7" s="315"/>
      <c r="G7" s="469" t="s">
        <v>318</v>
      </c>
      <c r="H7" s="469"/>
      <c r="I7" s="469"/>
      <c r="J7" s="360"/>
      <c r="K7" s="360"/>
      <c r="L7" s="360"/>
    </row>
    <row r="8" spans="2:12" ht="19.5" customHeight="1" thickBot="1">
      <c r="B8" s="68" t="s">
        <v>190</v>
      </c>
      <c r="C8" s="69"/>
      <c r="D8" s="461"/>
      <c r="E8" s="461"/>
      <c r="F8" s="315"/>
      <c r="G8" s="469" t="s">
        <v>319</v>
      </c>
      <c r="H8" s="469"/>
      <c r="I8" s="469"/>
      <c r="J8" s="360"/>
      <c r="K8" s="360"/>
      <c r="L8" s="360"/>
    </row>
    <row r="9" spans="2:9" ht="19.5" customHeight="1" thickBot="1">
      <c r="B9" s="68" t="s">
        <v>191</v>
      </c>
      <c r="C9" s="69"/>
      <c r="D9" s="461"/>
      <c r="E9" s="461"/>
      <c r="F9" s="315"/>
      <c r="G9" s="469" t="s">
        <v>320</v>
      </c>
      <c r="H9" s="469"/>
      <c r="I9" s="469"/>
    </row>
    <row r="10" spans="2:16" ht="19.5" customHeight="1" thickBot="1">
      <c r="B10" s="68" t="s">
        <v>187</v>
      </c>
      <c r="C10" s="69"/>
      <c r="D10" s="461"/>
      <c r="E10" s="461"/>
      <c r="F10" s="315"/>
      <c r="J10" s="93" t="s">
        <v>281</v>
      </c>
      <c r="K10" s="93"/>
      <c r="L10" s="93" t="s">
        <v>282</v>
      </c>
      <c r="M10" s="93"/>
      <c r="N10" s="93" t="s">
        <v>283</v>
      </c>
      <c r="P10" s="93" t="s">
        <v>284</v>
      </c>
    </row>
    <row r="11" spans="2:16" ht="19.5" customHeight="1" thickBot="1">
      <c r="B11" s="68" t="s">
        <v>419</v>
      </c>
      <c r="C11" s="69"/>
      <c r="D11" s="461"/>
      <c r="E11" s="461"/>
      <c r="F11" s="315"/>
      <c r="H11" s="137" t="s">
        <v>291</v>
      </c>
      <c r="J11" s="137" t="s">
        <v>285</v>
      </c>
      <c r="L11" s="137" t="s">
        <v>285</v>
      </c>
      <c r="N11" s="137" t="s">
        <v>285</v>
      </c>
      <c r="P11" s="137" t="s">
        <v>285</v>
      </c>
    </row>
    <row r="12" spans="2:16" ht="19.5" customHeight="1" thickBot="1">
      <c r="B12" s="66" t="s">
        <v>192</v>
      </c>
      <c r="C12" s="69"/>
      <c r="D12" s="461"/>
      <c r="E12" s="461"/>
      <c r="F12" s="315"/>
      <c r="G12" s="115" t="s">
        <v>286</v>
      </c>
      <c r="H12" s="395">
        <f>H14-H13</f>
        <v>0</v>
      </c>
      <c r="I12" s="127"/>
      <c r="J12" s="126">
        <f>+J14-J13</f>
        <v>0</v>
      </c>
      <c r="K12" s="127"/>
      <c r="L12" s="126">
        <f>+L14-L13</f>
        <v>0</v>
      </c>
      <c r="M12" s="127"/>
      <c r="N12" s="126">
        <f>+N14-N13</f>
        <v>0</v>
      </c>
      <c r="O12" s="127"/>
      <c r="P12" s="133">
        <f>+J12+L12+N12</f>
        <v>0</v>
      </c>
    </row>
    <row r="13" spans="2:16" ht="19.5" customHeight="1" thickBot="1">
      <c r="B13" s="66" t="s">
        <v>195</v>
      </c>
      <c r="C13" s="67"/>
      <c r="D13" s="461"/>
      <c r="E13" s="461"/>
      <c r="F13" s="315"/>
      <c r="G13" s="231" t="s">
        <v>97</v>
      </c>
      <c r="H13" s="246">
        <f>idc4542k!E36</f>
        <v>0</v>
      </c>
      <c r="I13" s="127"/>
      <c r="J13" s="247"/>
      <c r="K13" s="127"/>
      <c r="L13" s="247"/>
      <c r="M13" s="127"/>
      <c r="N13" s="247"/>
      <c r="O13" s="127"/>
      <c r="P13" s="133">
        <f>+J13+L13+N13</f>
        <v>0</v>
      </c>
    </row>
    <row r="14" spans="2:16" ht="19.5" customHeight="1" thickBot="1">
      <c r="B14" s="66" t="s">
        <v>196</v>
      </c>
      <c r="C14" s="67"/>
      <c r="D14" s="461"/>
      <c r="E14" s="461"/>
      <c r="F14" s="315"/>
      <c r="G14" s="115" t="s">
        <v>287</v>
      </c>
      <c r="H14" s="396">
        <f>SUM(H37:H111)</f>
        <v>0</v>
      </c>
      <c r="I14" s="127"/>
      <c r="J14" s="128">
        <f>SUM(J37:J136)</f>
        <v>0</v>
      </c>
      <c r="K14" s="129"/>
      <c r="L14" s="128">
        <f>SUM(L37:L136)</f>
        <v>0</v>
      </c>
      <c r="M14" s="127"/>
      <c r="N14" s="128">
        <f>SUM(N37:N136)</f>
        <v>0</v>
      </c>
      <c r="O14" s="127"/>
      <c r="P14" s="133">
        <f>+J14+L14+N14</f>
        <v>0</v>
      </c>
    </row>
    <row r="15" spans="2:16" ht="19.5" customHeight="1" thickBot="1" thickTop="1">
      <c r="B15" s="66" t="s">
        <v>193</v>
      </c>
      <c r="C15" s="67"/>
      <c r="D15" s="461"/>
      <c r="E15" s="461"/>
      <c r="F15" s="315"/>
      <c r="H15" s="130"/>
      <c r="I15" s="127"/>
      <c r="J15" s="131"/>
      <c r="K15" s="127"/>
      <c r="L15" s="127"/>
      <c r="M15" s="127"/>
      <c r="N15" s="127"/>
      <c r="O15" s="127"/>
      <c r="P15" s="132"/>
    </row>
    <row r="16" spans="2:16" ht="19.5" customHeight="1" thickBot="1">
      <c r="B16" s="68" t="s">
        <v>194</v>
      </c>
      <c r="C16" s="67"/>
      <c r="D16" s="461"/>
      <c r="E16" s="461"/>
      <c r="F16" s="315"/>
      <c r="G16" s="82" t="s">
        <v>288</v>
      </c>
      <c r="H16" s="395">
        <f>H14</f>
        <v>0</v>
      </c>
      <c r="I16" s="134"/>
      <c r="J16" s="133"/>
      <c r="K16" s="134"/>
      <c r="L16" s="134"/>
      <c r="M16" s="134"/>
      <c r="N16" s="134"/>
      <c r="O16" s="134"/>
      <c r="P16" s="133">
        <f>+J16+L16+N16</f>
        <v>0</v>
      </c>
    </row>
    <row r="17" spans="2:16" ht="19.5" customHeight="1" thickBot="1">
      <c r="B17" s="68" t="s">
        <v>294</v>
      </c>
      <c r="C17" s="69"/>
      <c r="D17" s="461"/>
      <c r="E17" s="461"/>
      <c r="F17" s="315"/>
      <c r="G17" s="82" t="s">
        <v>290</v>
      </c>
      <c r="H17" s="136">
        <f>SUM(E37:E136)+SUM(L37:L136)</f>
        <v>0</v>
      </c>
      <c r="I17" s="134"/>
      <c r="J17" s="134"/>
      <c r="K17" s="134"/>
      <c r="L17" s="133">
        <f>SUM(L37:L136)</f>
        <v>0</v>
      </c>
      <c r="M17" s="134"/>
      <c r="N17" s="134"/>
      <c r="O17" s="134"/>
      <c r="P17" s="133">
        <f>+J17+L17+N17</f>
        <v>0</v>
      </c>
    </row>
    <row r="18" spans="2:16" ht="18" customHeight="1" thickBot="1">
      <c r="B18" s="232" t="s">
        <v>325</v>
      </c>
      <c r="C18" s="233"/>
      <c r="D18" s="461"/>
      <c r="E18" s="461"/>
      <c r="F18" s="461"/>
      <c r="G18" s="82" t="s">
        <v>289</v>
      </c>
      <c r="H18" s="136">
        <f>SUM(F37:F136)+SUM(N37:N136)</f>
        <v>0</v>
      </c>
      <c r="I18" s="134"/>
      <c r="J18" s="134" t="s">
        <v>442</v>
      </c>
      <c r="K18" s="134"/>
      <c r="L18" s="135"/>
      <c r="M18" s="134"/>
      <c r="N18" s="133">
        <f>SUM(N37:N136)</f>
        <v>0</v>
      </c>
      <c r="O18" s="134"/>
      <c r="P18" s="133">
        <f>+J18+L18+N18</f>
        <v>0</v>
      </c>
    </row>
    <row r="19" spans="4:17" ht="20.25" customHeight="1">
      <c r="D19" s="466" t="s">
        <v>326</v>
      </c>
      <c r="E19" s="466"/>
      <c r="F19" s="82"/>
      <c r="J19" s="284"/>
      <c r="Q19" s="99"/>
    </row>
    <row r="20" spans="2:6" ht="18" customHeight="1">
      <c r="B20" s="467" t="s">
        <v>394</v>
      </c>
      <c r="C20" s="467"/>
      <c r="F20" s="82"/>
    </row>
    <row r="21" ht="18" customHeight="1">
      <c r="F21" s="82"/>
    </row>
    <row r="22" ht="18" customHeight="1">
      <c r="F22" s="82"/>
    </row>
    <row r="23" spans="2:6" ht="19.5" customHeight="1">
      <c r="B23" s="468" t="s">
        <v>440</v>
      </c>
      <c r="C23" s="468"/>
      <c r="F23" s="82"/>
    </row>
    <row r="24" spans="2:6" ht="15.75">
      <c r="B24" s="312"/>
      <c r="C24" s="313" t="s">
        <v>441</v>
      </c>
      <c r="D24" s="82"/>
      <c r="E24" s="82"/>
      <c r="F24" s="82"/>
    </row>
    <row r="25" spans="2:7" ht="15.75">
      <c r="B25" s="82"/>
      <c r="C25" s="82"/>
      <c r="D25" s="82"/>
      <c r="E25" s="82"/>
      <c r="F25" s="82"/>
      <c r="G25" s="82"/>
    </row>
    <row r="26" spans="2:7" ht="15.75">
      <c r="B26" s="82"/>
      <c r="C26" s="82"/>
      <c r="D26" s="82"/>
      <c r="E26" s="82"/>
      <c r="F26" s="82"/>
      <c r="G26" s="82"/>
    </row>
    <row r="27" spans="2:7" ht="15.75">
      <c r="B27" s="82"/>
      <c r="C27" s="82"/>
      <c r="D27" s="82"/>
      <c r="E27" s="82"/>
      <c r="F27" s="82"/>
      <c r="G27" s="82"/>
    </row>
    <row r="28" spans="1:17" ht="16.5" thickBot="1">
      <c r="A28" s="286"/>
      <c r="B28" s="87"/>
      <c r="C28" s="87"/>
      <c r="D28" s="87"/>
      <c r="E28" s="87"/>
      <c r="F28" s="87"/>
      <c r="G28" s="87"/>
      <c r="H28" s="88"/>
      <c r="I28" s="88"/>
      <c r="J28" s="88"/>
      <c r="K28" s="88"/>
      <c r="L28" s="88"/>
      <c r="M28" s="88"/>
      <c r="N28" s="88"/>
      <c r="O28" s="88"/>
      <c r="Q28" s="89"/>
    </row>
    <row r="29" spans="2:16" ht="15.75">
      <c r="B29" s="89"/>
      <c r="C29" s="89"/>
      <c r="D29" s="89"/>
      <c r="E29" s="89"/>
      <c r="F29" s="89"/>
      <c r="G29" s="90" t="s">
        <v>0</v>
      </c>
      <c r="H29" s="89"/>
      <c r="I29" s="89"/>
      <c r="J29" s="89"/>
      <c r="K29" s="89"/>
      <c r="L29" s="89"/>
      <c r="M29" s="89"/>
      <c r="N29" s="89"/>
      <c r="O29" s="89"/>
      <c r="P29" s="89"/>
    </row>
    <row r="30" spans="2:20" ht="13.5" customHeight="1" thickBot="1">
      <c r="B30" s="91" t="s">
        <v>22</v>
      </c>
      <c r="C30" s="91" t="s">
        <v>23</v>
      </c>
      <c r="D30" s="91" t="s">
        <v>24</v>
      </c>
      <c r="E30" s="91" t="s">
        <v>25</v>
      </c>
      <c r="F30" s="91" t="s">
        <v>26</v>
      </c>
      <c r="G30" s="91" t="s">
        <v>27</v>
      </c>
      <c r="H30" s="91" t="s">
        <v>28</v>
      </c>
      <c r="I30" s="82"/>
      <c r="J30" s="92">
        <v>-8</v>
      </c>
      <c r="K30" s="82"/>
      <c r="L30" s="92">
        <v>-9</v>
      </c>
      <c r="M30" s="92"/>
      <c r="N30" s="92">
        <v>-10</v>
      </c>
      <c r="O30" s="82"/>
      <c r="P30" s="92">
        <v>-11</v>
      </c>
      <c r="Q30" s="82"/>
      <c r="R30" s="82"/>
      <c r="S30" s="82"/>
      <c r="T30" s="82"/>
    </row>
    <row r="31" spans="2:20" ht="15" customHeight="1" thickTop="1">
      <c r="B31" s="147"/>
      <c r="C31" s="154"/>
      <c r="D31" s="154"/>
      <c r="E31" s="116"/>
      <c r="F31" s="116"/>
      <c r="G31" s="148"/>
      <c r="H31" s="159"/>
      <c r="I31" s="82"/>
      <c r="J31" s="162" t="s">
        <v>228</v>
      </c>
      <c r="K31" s="82"/>
      <c r="L31" s="162" t="s">
        <v>229</v>
      </c>
      <c r="M31" s="91"/>
      <c r="N31" s="162" t="s">
        <v>230</v>
      </c>
      <c r="P31" s="167" t="s">
        <v>269</v>
      </c>
      <c r="Q31" s="82"/>
      <c r="R31" s="82"/>
      <c r="S31" s="82"/>
      <c r="T31" s="82"/>
    </row>
    <row r="32" spans="2:20" ht="14.25" customHeight="1">
      <c r="B32" s="149"/>
      <c r="C32" s="155"/>
      <c r="D32" s="156"/>
      <c r="E32" s="462" t="s">
        <v>302</v>
      </c>
      <c r="F32" s="463"/>
      <c r="G32" s="464"/>
      <c r="H32" s="160" t="s">
        <v>5</v>
      </c>
      <c r="I32" s="82"/>
      <c r="J32" s="163"/>
      <c r="K32" s="82"/>
      <c r="L32" s="165"/>
      <c r="N32" s="165"/>
      <c r="O32" s="82"/>
      <c r="P32" s="168" t="s">
        <v>270</v>
      </c>
      <c r="Q32" s="82"/>
      <c r="R32" s="82"/>
      <c r="S32" s="82"/>
      <c r="T32" s="82"/>
    </row>
    <row r="33" spans="2:20" ht="14.25" customHeight="1">
      <c r="B33" s="150" t="s">
        <v>29</v>
      </c>
      <c r="C33" s="155"/>
      <c r="D33" s="157" t="s">
        <v>4</v>
      </c>
      <c r="E33" s="94"/>
      <c r="F33" s="95"/>
      <c r="G33" s="94" t="s">
        <v>5</v>
      </c>
      <c r="H33" s="160" t="s">
        <v>300</v>
      </c>
      <c r="I33" s="82"/>
      <c r="J33" s="163" t="s">
        <v>303</v>
      </c>
      <c r="K33" s="82"/>
      <c r="L33" s="163" t="s">
        <v>303</v>
      </c>
      <c r="M33" s="91"/>
      <c r="N33" s="163" t="s">
        <v>303</v>
      </c>
      <c r="O33" s="82"/>
      <c r="P33" s="168" t="s">
        <v>304</v>
      </c>
      <c r="Q33" s="82"/>
      <c r="R33" s="82"/>
      <c r="S33" s="82"/>
      <c r="T33" s="82"/>
    </row>
    <row r="34" spans="2:20" ht="13.5" customHeight="1">
      <c r="B34" s="150" t="s">
        <v>30</v>
      </c>
      <c r="C34" s="157" t="s">
        <v>21</v>
      </c>
      <c r="D34" s="157" t="s">
        <v>31</v>
      </c>
      <c r="E34" s="94" t="s">
        <v>32</v>
      </c>
      <c r="F34" s="94" t="s">
        <v>33</v>
      </c>
      <c r="G34" s="94" t="s">
        <v>34</v>
      </c>
      <c r="H34" s="160" t="s">
        <v>301</v>
      </c>
      <c r="I34" s="82"/>
      <c r="J34" s="163" t="s">
        <v>231</v>
      </c>
      <c r="K34" s="82"/>
      <c r="L34" s="163" t="s">
        <v>231</v>
      </c>
      <c r="M34" s="93"/>
      <c r="N34" s="163" t="s">
        <v>231</v>
      </c>
      <c r="O34" s="82"/>
      <c r="P34" s="168" t="s">
        <v>305</v>
      </c>
      <c r="Q34" s="82"/>
      <c r="R34" s="82"/>
      <c r="S34" s="82"/>
      <c r="T34" s="82"/>
    </row>
    <row r="35" spans="2:20" ht="14.25" customHeight="1">
      <c r="B35" s="150" t="s">
        <v>41</v>
      </c>
      <c r="C35" s="157" t="s">
        <v>2</v>
      </c>
      <c r="D35" s="157" t="s">
        <v>35</v>
      </c>
      <c r="E35" s="94" t="s">
        <v>31</v>
      </c>
      <c r="F35" s="94" t="s">
        <v>31</v>
      </c>
      <c r="G35" s="94" t="s">
        <v>31</v>
      </c>
      <c r="H35" s="160" t="s">
        <v>153</v>
      </c>
      <c r="I35" s="82"/>
      <c r="J35" s="163"/>
      <c r="K35" s="82"/>
      <c r="L35" s="163"/>
      <c r="M35" s="91"/>
      <c r="N35" s="163"/>
      <c r="O35" s="82"/>
      <c r="P35" s="168" t="s">
        <v>271</v>
      </c>
      <c r="Q35" s="82"/>
      <c r="R35" s="82"/>
      <c r="S35" s="82"/>
      <c r="T35" s="82"/>
    </row>
    <row r="36" spans="2:20" ht="14.25" customHeight="1" thickBot="1">
      <c r="B36" s="151"/>
      <c r="C36" s="158"/>
      <c r="D36" s="158"/>
      <c r="E36" s="152"/>
      <c r="F36" s="152"/>
      <c r="G36" s="153" t="s">
        <v>36</v>
      </c>
      <c r="H36" s="161" t="s">
        <v>268</v>
      </c>
      <c r="I36" s="82"/>
      <c r="J36" s="164" t="s">
        <v>226</v>
      </c>
      <c r="K36" s="82"/>
      <c r="L36" s="164" t="s">
        <v>226</v>
      </c>
      <c r="M36" s="91"/>
      <c r="N36" s="164" t="s">
        <v>226</v>
      </c>
      <c r="O36" s="90"/>
      <c r="P36" s="169" t="s">
        <v>272</v>
      </c>
      <c r="Q36" s="82"/>
      <c r="R36" s="82"/>
      <c r="S36" s="82"/>
      <c r="T36" s="82"/>
    </row>
    <row r="37" spans="1:20" ht="18" customHeight="1" thickBot="1" thickTop="1">
      <c r="A37" s="121">
        <v>1</v>
      </c>
      <c r="B37" s="98" t="s">
        <v>93</v>
      </c>
      <c r="C37" s="97" t="s">
        <v>42</v>
      </c>
      <c r="D37" s="242"/>
      <c r="E37" s="242"/>
      <c r="F37" s="242"/>
      <c r="G37" s="146">
        <f>E37+F37</f>
        <v>0</v>
      </c>
      <c r="H37" s="146">
        <f>G37+D37+P37</f>
        <v>0</v>
      </c>
      <c r="I37" s="124" t="s">
        <v>0</v>
      </c>
      <c r="J37" s="248"/>
      <c r="K37" s="124"/>
      <c r="L37" s="248"/>
      <c r="M37" s="117"/>
      <c r="N37" s="248"/>
      <c r="O37" s="124"/>
      <c r="P37" s="166">
        <f>J37+L37+N37</f>
        <v>0</v>
      </c>
      <c r="Q37" s="82"/>
      <c r="R37" s="82"/>
      <c r="S37" s="82"/>
      <c r="T37" s="82"/>
    </row>
    <row r="38" spans="1:20" ht="18" customHeight="1" thickBot="1">
      <c r="A38" s="121">
        <v>2</v>
      </c>
      <c r="B38" s="398" t="s">
        <v>115</v>
      </c>
      <c r="C38" s="97" t="s">
        <v>94</v>
      </c>
      <c r="D38" s="242"/>
      <c r="E38" s="242"/>
      <c r="F38" s="242"/>
      <c r="G38" s="146">
        <f aca="true" t="shared" si="0" ref="G38:G101">E38+F38</f>
        <v>0</v>
      </c>
      <c r="H38" s="146">
        <f aca="true" t="shared" si="1" ref="H38:H101">G38+D38+P38</f>
        <v>0</v>
      </c>
      <c r="I38" s="124"/>
      <c r="J38" s="248"/>
      <c r="K38" s="124"/>
      <c r="L38" s="248"/>
      <c r="M38" s="117"/>
      <c r="N38" s="248"/>
      <c r="O38" s="124"/>
      <c r="P38" s="166">
        <f aca="true" t="shared" si="2" ref="P38:P101">J38+L38+N38</f>
        <v>0</v>
      </c>
      <c r="Q38" s="82"/>
      <c r="R38" s="82"/>
      <c r="S38" s="82"/>
      <c r="T38" s="82"/>
    </row>
    <row r="39" spans="1:20" ht="18" customHeight="1" thickBot="1">
      <c r="A39" s="121">
        <v>3</v>
      </c>
      <c r="B39" s="398" t="s">
        <v>116</v>
      </c>
      <c r="C39" s="97" t="s">
        <v>95</v>
      </c>
      <c r="D39" s="242"/>
      <c r="E39" s="242"/>
      <c r="F39" s="242"/>
      <c r="G39" s="146">
        <f t="shared" si="0"/>
        <v>0</v>
      </c>
      <c r="H39" s="146">
        <f t="shared" si="1"/>
        <v>0</v>
      </c>
      <c r="I39" s="124"/>
      <c r="J39" s="248"/>
      <c r="K39" s="124"/>
      <c r="L39" s="248"/>
      <c r="M39" s="117"/>
      <c r="N39" s="248"/>
      <c r="O39" s="124"/>
      <c r="P39" s="166">
        <f t="shared" si="2"/>
        <v>0</v>
      </c>
      <c r="Q39" s="82"/>
      <c r="R39" s="82"/>
      <c r="S39" s="82"/>
      <c r="T39" s="82"/>
    </row>
    <row r="40" spans="1:16" ht="18" customHeight="1" thickBot="1">
      <c r="A40" s="121">
        <v>4</v>
      </c>
      <c r="B40" s="398" t="s">
        <v>121</v>
      </c>
      <c r="C40" s="97" t="s">
        <v>96</v>
      </c>
      <c r="D40" s="242"/>
      <c r="E40" s="242"/>
      <c r="F40" s="242"/>
      <c r="G40" s="146">
        <f t="shared" si="0"/>
        <v>0</v>
      </c>
      <c r="H40" s="146">
        <f t="shared" si="1"/>
        <v>0</v>
      </c>
      <c r="I40" s="99"/>
      <c r="J40" s="248"/>
      <c r="K40" s="99"/>
      <c r="L40" s="248"/>
      <c r="M40" s="117"/>
      <c r="N40" s="248"/>
      <c r="O40" s="99"/>
      <c r="P40" s="166">
        <f t="shared" si="2"/>
        <v>0</v>
      </c>
    </row>
    <row r="41" spans="1:16" ht="18" customHeight="1" thickBot="1">
      <c r="A41" s="121">
        <v>5</v>
      </c>
      <c r="B41" s="398" t="s">
        <v>117</v>
      </c>
      <c r="C41" s="97" t="s">
        <v>98</v>
      </c>
      <c r="D41" s="242"/>
      <c r="E41" s="242"/>
      <c r="F41" s="242"/>
      <c r="G41" s="146">
        <f t="shared" si="0"/>
        <v>0</v>
      </c>
      <c r="H41" s="146">
        <f t="shared" si="1"/>
        <v>0</v>
      </c>
      <c r="I41" s="99"/>
      <c r="J41" s="248"/>
      <c r="K41" s="99"/>
      <c r="L41" s="248"/>
      <c r="M41" s="117"/>
      <c r="N41" s="248"/>
      <c r="O41" s="99"/>
      <c r="P41" s="166">
        <f t="shared" si="2"/>
        <v>0</v>
      </c>
    </row>
    <row r="42" spans="1:16" ht="18" customHeight="1" thickBot="1">
      <c r="A42" s="121">
        <v>6</v>
      </c>
      <c r="B42" s="398" t="s">
        <v>118</v>
      </c>
      <c r="C42" s="97" t="s">
        <v>99</v>
      </c>
      <c r="D42" s="242"/>
      <c r="E42" s="242"/>
      <c r="F42" s="242"/>
      <c r="G42" s="146">
        <f t="shared" si="0"/>
        <v>0</v>
      </c>
      <c r="H42" s="146">
        <f t="shared" si="1"/>
        <v>0</v>
      </c>
      <c r="I42" s="99"/>
      <c r="J42" s="248"/>
      <c r="K42" s="99"/>
      <c r="L42" s="248"/>
      <c r="M42" s="117"/>
      <c r="N42" s="248"/>
      <c r="O42" s="99"/>
      <c r="P42" s="166">
        <f t="shared" si="2"/>
        <v>0</v>
      </c>
    </row>
    <row r="43" spans="1:16" ht="18" customHeight="1" thickBot="1">
      <c r="A43" s="121">
        <v>7</v>
      </c>
      <c r="B43" s="398" t="s">
        <v>119</v>
      </c>
      <c r="C43" s="97" t="s">
        <v>100</v>
      </c>
      <c r="D43" s="242"/>
      <c r="E43" s="242"/>
      <c r="F43" s="242"/>
      <c r="G43" s="146">
        <f t="shared" si="0"/>
        <v>0</v>
      </c>
      <c r="H43" s="146">
        <f t="shared" si="1"/>
        <v>0</v>
      </c>
      <c r="I43" s="99"/>
      <c r="J43" s="248"/>
      <c r="K43" s="99"/>
      <c r="L43" s="248"/>
      <c r="M43" s="117"/>
      <c r="N43" s="248"/>
      <c r="O43" s="99"/>
      <c r="P43" s="166">
        <f t="shared" si="2"/>
        <v>0</v>
      </c>
    </row>
    <row r="44" spans="1:16" ht="18" customHeight="1" thickBot="1">
      <c r="A44" s="121">
        <v>8</v>
      </c>
      <c r="B44" s="398" t="s">
        <v>120</v>
      </c>
      <c r="C44" s="97" t="s">
        <v>101</v>
      </c>
      <c r="D44" s="380"/>
      <c r="E44" s="242"/>
      <c r="F44" s="242"/>
      <c r="G44" s="146">
        <f t="shared" si="0"/>
        <v>0</v>
      </c>
      <c r="H44" s="146">
        <f t="shared" si="1"/>
        <v>0</v>
      </c>
      <c r="I44" s="99"/>
      <c r="J44" s="248"/>
      <c r="K44" s="99"/>
      <c r="L44" s="248"/>
      <c r="M44" s="117"/>
      <c r="N44" s="248"/>
      <c r="O44" s="99"/>
      <c r="P44" s="166">
        <f t="shared" si="2"/>
        <v>0</v>
      </c>
    </row>
    <row r="45" spans="1:16" ht="18" customHeight="1" thickBot="1">
      <c r="A45" s="121">
        <v>9</v>
      </c>
      <c r="B45" s="98" t="s">
        <v>147</v>
      </c>
      <c r="C45" s="97" t="s">
        <v>149</v>
      </c>
      <c r="D45" s="242"/>
      <c r="E45" s="242"/>
      <c r="F45" s="242"/>
      <c r="G45" s="146">
        <f t="shared" si="0"/>
        <v>0</v>
      </c>
      <c r="H45" s="146">
        <f t="shared" si="1"/>
        <v>0</v>
      </c>
      <c r="I45" s="99"/>
      <c r="J45" s="248"/>
      <c r="K45" s="99"/>
      <c r="L45" s="248"/>
      <c r="M45" s="117"/>
      <c r="N45" s="248"/>
      <c r="O45" s="99"/>
      <c r="P45" s="166">
        <f t="shared" si="2"/>
        <v>0</v>
      </c>
    </row>
    <row r="46" spans="1:16" ht="18" customHeight="1" thickBot="1">
      <c r="A46" s="121">
        <v>10</v>
      </c>
      <c r="B46" s="98" t="s">
        <v>182</v>
      </c>
      <c r="C46" s="97" t="s">
        <v>322</v>
      </c>
      <c r="D46" s="242"/>
      <c r="E46" s="242"/>
      <c r="F46" s="242"/>
      <c r="G46" s="146">
        <f t="shared" si="0"/>
        <v>0</v>
      </c>
      <c r="H46" s="146">
        <f t="shared" si="1"/>
        <v>0</v>
      </c>
      <c r="I46" s="99"/>
      <c r="J46" s="248"/>
      <c r="K46" s="99"/>
      <c r="L46" s="248"/>
      <c r="M46" s="117"/>
      <c r="N46" s="248"/>
      <c r="O46" s="99"/>
      <c r="P46" s="166">
        <f t="shared" si="2"/>
        <v>0</v>
      </c>
    </row>
    <row r="47" spans="1:16" ht="18" customHeight="1" thickBot="1">
      <c r="A47" s="121">
        <v>11</v>
      </c>
      <c r="B47" s="98" t="s">
        <v>148</v>
      </c>
      <c r="C47" s="97" t="s">
        <v>150</v>
      </c>
      <c r="D47" s="242"/>
      <c r="E47" s="242"/>
      <c r="F47" s="242"/>
      <c r="G47" s="146">
        <f t="shared" si="0"/>
        <v>0</v>
      </c>
      <c r="H47" s="146">
        <f t="shared" si="1"/>
        <v>0</v>
      </c>
      <c r="I47" s="99"/>
      <c r="J47" s="248"/>
      <c r="K47" s="99"/>
      <c r="L47" s="248"/>
      <c r="M47" s="117"/>
      <c r="N47" s="248"/>
      <c r="O47" s="99"/>
      <c r="P47" s="166">
        <f t="shared" si="2"/>
        <v>0</v>
      </c>
    </row>
    <row r="48" spans="1:16" ht="18" customHeight="1" thickBot="1">
      <c r="A48" s="121">
        <v>12</v>
      </c>
      <c r="B48" s="98" t="s">
        <v>400</v>
      </c>
      <c r="C48" s="97" t="s">
        <v>401</v>
      </c>
      <c r="D48" s="242"/>
      <c r="E48" s="242"/>
      <c r="F48" s="242"/>
      <c r="G48" s="146">
        <f t="shared" si="0"/>
        <v>0</v>
      </c>
      <c r="H48" s="146">
        <f t="shared" si="1"/>
        <v>0</v>
      </c>
      <c r="I48" s="99" t="s">
        <v>0</v>
      </c>
      <c r="J48" s="248"/>
      <c r="K48" s="99"/>
      <c r="L48" s="248"/>
      <c r="M48" s="117"/>
      <c r="N48" s="248"/>
      <c r="O48" s="99"/>
      <c r="P48" s="166">
        <f t="shared" si="2"/>
        <v>0</v>
      </c>
    </row>
    <row r="49" spans="1:16" ht="18" customHeight="1" thickBot="1">
      <c r="A49" s="121">
        <v>13</v>
      </c>
      <c r="B49" s="98" t="s">
        <v>122</v>
      </c>
      <c r="C49" s="97" t="s">
        <v>173</v>
      </c>
      <c r="D49" s="242"/>
      <c r="E49" s="242"/>
      <c r="F49" s="242"/>
      <c r="G49" s="146">
        <f t="shared" si="0"/>
        <v>0</v>
      </c>
      <c r="H49" s="146">
        <f t="shared" si="1"/>
        <v>0</v>
      </c>
      <c r="I49" s="99"/>
      <c r="J49" s="248"/>
      <c r="K49" s="99"/>
      <c r="L49" s="248"/>
      <c r="M49" s="117"/>
      <c r="N49" s="248"/>
      <c r="O49" s="99"/>
      <c r="P49" s="166">
        <f t="shared" si="2"/>
        <v>0</v>
      </c>
    </row>
    <row r="50" spans="1:16" ht="18" customHeight="1" thickBot="1">
      <c r="A50" s="121">
        <v>14</v>
      </c>
      <c r="B50" s="98" t="s">
        <v>123</v>
      </c>
      <c r="C50" s="97" t="s">
        <v>94</v>
      </c>
      <c r="D50" s="242"/>
      <c r="E50" s="242"/>
      <c r="F50" s="242"/>
      <c r="G50" s="146">
        <f t="shared" si="0"/>
        <v>0</v>
      </c>
      <c r="H50" s="146">
        <f t="shared" si="1"/>
        <v>0</v>
      </c>
      <c r="I50" s="99"/>
      <c r="J50" s="248"/>
      <c r="K50" s="99"/>
      <c r="L50" s="248"/>
      <c r="M50" s="117"/>
      <c r="N50" s="248"/>
      <c r="O50" s="99"/>
      <c r="P50" s="166">
        <f t="shared" si="2"/>
        <v>0</v>
      </c>
    </row>
    <row r="51" spans="1:16" ht="18" customHeight="1" thickBot="1">
      <c r="A51" s="121">
        <v>15</v>
      </c>
      <c r="B51" s="98" t="s">
        <v>124</v>
      </c>
      <c r="C51" s="97" t="s">
        <v>100</v>
      </c>
      <c r="D51" s="242"/>
      <c r="E51" s="242"/>
      <c r="F51" s="242"/>
      <c r="G51" s="146">
        <f t="shared" si="0"/>
        <v>0</v>
      </c>
      <c r="H51" s="146">
        <f t="shared" si="1"/>
        <v>0</v>
      </c>
      <c r="I51" s="99"/>
      <c r="J51" s="248"/>
      <c r="K51" s="99"/>
      <c r="L51" s="248"/>
      <c r="M51" s="117"/>
      <c r="N51" s="248"/>
      <c r="O51" s="99"/>
      <c r="P51" s="166">
        <f t="shared" si="2"/>
        <v>0</v>
      </c>
    </row>
    <row r="52" spans="1:16" ht="18" customHeight="1" thickBot="1">
      <c r="A52" s="121">
        <v>16</v>
      </c>
      <c r="B52" s="98" t="s">
        <v>125</v>
      </c>
      <c r="C52" s="97" t="s">
        <v>445</v>
      </c>
      <c r="D52" s="242"/>
      <c r="E52" s="242"/>
      <c r="F52" s="242"/>
      <c r="G52" s="146">
        <f t="shared" si="0"/>
        <v>0</v>
      </c>
      <c r="H52" s="146">
        <f t="shared" si="1"/>
        <v>0</v>
      </c>
      <c r="I52" s="99"/>
      <c r="J52" s="248"/>
      <c r="K52" s="99"/>
      <c r="L52" s="248"/>
      <c r="M52" s="117"/>
      <c r="N52" s="248"/>
      <c r="O52" s="99"/>
      <c r="P52" s="166">
        <f t="shared" si="2"/>
        <v>0</v>
      </c>
    </row>
    <row r="53" spans="1:16" ht="18" customHeight="1" thickBot="1">
      <c r="A53" s="121">
        <v>17</v>
      </c>
      <c r="B53" s="98" t="s">
        <v>126</v>
      </c>
      <c r="C53" s="97" t="s">
        <v>37</v>
      </c>
      <c r="D53" s="242"/>
      <c r="E53" s="242"/>
      <c r="F53" s="242"/>
      <c r="G53" s="146">
        <f t="shared" si="0"/>
        <v>0</v>
      </c>
      <c r="H53" s="146">
        <f t="shared" si="1"/>
        <v>0</v>
      </c>
      <c r="I53" s="99"/>
      <c r="J53" s="248"/>
      <c r="K53" s="99"/>
      <c r="L53" s="248"/>
      <c r="M53" s="117"/>
      <c r="N53" s="248"/>
      <c r="O53" s="99"/>
      <c r="P53" s="166">
        <f t="shared" si="2"/>
        <v>0</v>
      </c>
    </row>
    <row r="54" spans="1:16" ht="18" customHeight="1" thickBot="1">
      <c r="A54" s="121">
        <v>18</v>
      </c>
      <c r="B54" s="98" t="s">
        <v>443</v>
      </c>
      <c r="C54" s="97" t="s">
        <v>444</v>
      </c>
      <c r="D54" s="242"/>
      <c r="E54" s="242"/>
      <c r="F54" s="242"/>
      <c r="G54" s="146">
        <f t="shared" si="0"/>
        <v>0</v>
      </c>
      <c r="H54" s="146">
        <f t="shared" si="1"/>
        <v>0</v>
      </c>
      <c r="I54" s="99"/>
      <c r="J54" s="248"/>
      <c r="K54" s="99"/>
      <c r="L54" s="248"/>
      <c r="M54" s="117"/>
      <c r="N54" s="248"/>
      <c r="O54" s="99"/>
      <c r="P54" s="166">
        <f t="shared" si="2"/>
        <v>0</v>
      </c>
    </row>
    <row r="55" spans="1:16" ht="18" customHeight="1" thickBot="1">
      <c r="A55" s="121">
        <v>19</v>
      </c>
      <c r="B55" s="98" t="s">
        <v>127</v>
      </c>
      <c r="C55" s="97" t="s">
        <v>102</v>
      </c>
      <c r="D55" s="242"/>
      <c r="E55" s="242"/>
      <c r="F55" s="242"/>
      <c r="G55" s="146">
        <f t="shared" si="0"/>
        <v>0</v>
      </c>
      <c r="H55" s="146">
        <f t="shared" si="1"/>
        <v>0</v>
      </c>
      <c r="I55" s="99"/>
      <c r="J55" s="248"/>
      <c r="K55" s="99"/>
      <c r="L55" s="248"/>
      <c r="M55" s="117"/>
      <c r="N55" s="248"/>
      <c r="O55" s="99"/>
      <c r="P55" s="166">
        <f t="shared" si="2"/>
        <v>0</v>
      </c>
    </row>
    <row r="56" spans="1:16" ht="18" customHeight="1" thickBot="1">
      <c r="A56" s="121">
        <v>20</v>
      </c>
      <c r="B56" s="98" t="s">
        <v>128</v>
      </c>
      <c r="C56" s="97" t="s">
        <v>104</v>
      </c>
      <c r="D56" s="242"/>
      <c r="E56" s="242"/>
      <c r="F56" s="242"/>
      <c r="G56" s="146">
        <f t="shared" si="0"/>
        <v>0</v>
      </c>
      <c r="H56" s="146">
        <f t="shared" si="1"/>
        <v>0</v>
      </c>
      <c r="I56" s="99"/>
      <c r="J56" s="248"/>
      <c r="K56" s="99"/>
      <c r="L56" s="248"/>
      <c r="M56" s="117"/>
      <c r="N56" s="248"/>
      <c r="O56" s="99"/>
      <c r="P56" s="166">
        <f t="shared" si="2"/>
        <v>0</v>
      </c>
    </row>
    <row r="57" spans="1:16" ht="18" customHeight="1" thickBot="1">
      <c r="A57" s="121">
        <v>21</v>
      </c>
      <c r="B57" s="98" t="s">
        <v>129</v>
      </c>
      <c r="C57" s="97" t="s">
        <v>131</v>
      </c>
      <c r="D57" s="242"/>
      <c r="E57" s="242"/>
      <c r="F57" s="242"/>
      <c r="G57" s="146">
        <f t="shared" si="0"/>
        <v>0</v>
      </c>
      <c r="H57" s="146">
        <f t="shared" si="1"/>
        <v>0</v>
      </c>
      <c r="I57" s="99"/>
      <c r="J57" s="248"/>
      <c r="K57" s="99"/>
      <c r="L57" s="248"/>
      <c r="M57" s="117"/>
      <c r="N57" s="248"/>
      <c r="O57" s="99"/>
      <c r="P57" s="166">
        <f t="shared" si="2"/>
        <v>0</v>
      </c>
    </row>
    <row r="58" spans="1:16" ht="18" customHeight="1" thickBot="1">
      <c r="A58" s="121">
        <v>22</v>
      </c>
      <c r="B58" s="98" t="s">
        <v>130</v>
      </c>
      <c r="C58" s="97" t="s">
        <v>103</v>
      </c>
      <c r="D58" s="242"/>
      <c r="E58" s="242"/>
      <c r="F58" s="242"/>
      <c r="G58" s="146">
        <f t="shared" si="0"/>
        <v>0</v>
      </c>
      <c r="H58" s="146">
        <f t="shared" si="1"/>
        <v>0</v>
      </c>
      <c r="I58" s="99"/>
      <c r="J58" s="248"/>
      <c r="K58" s="99"/>
      <c r="L58" s="248"/>
      <c r="M58" s="117"/>
      <c r="N58" s="248"/>
      <c r="O58" s="99"/>
      <c r="P58" s="166">
        <f t="shared" si="2"/>
        <v>0</v>
      </c>
    </row>
    <row r="59" spans="1:16" ht="18" customHeight="1" thickBot="1">
      <c r="A59" s="121">
        <v>23</v>
      </c>
      <c r="B59" s="98" t="s">
        <v>154</v>
      </c>
      <c r="C59" s="97" t="s">
        <v>155</v>
      </c>
      <c r="D59" s="242"/>
      <c r="E59" s="242"/>
      <c r="F59" s="242"/>
      <c r="G59" s="146">
        <f t="shared" si="0"/>
        <v>0</v>
      </c>
      <c r="H59" s="146">
        <f t="shared" si="1"/>
        <v>0</v>
      </c>
      <c r="I59" s="99"/>
      <c r="J59" s="248"/>
      <c r="K59" s="99"/>
      <c r="L59" s="248"/>
      <c r="M59" s="117"/>
      <c r="N59" s="248"/>
      <c r="O59" s="99"/>
      <c r="P59" s="166">
        <f t="shared" si="2"/>
        <v>0</v>
      </c>
    </row>
    <row r="60" spans="1:16" ht="18" customHeight="1" thickBot="1">
      <c r="A60" s="121">
        <v>24</v>
      </c>
      <c r="B60" s="98" t="s">
        <v>156</v>
      </c>
      <c r="C60" s="97" t="s">
        <v>157</v>
      </c>
      <c r="D60" s="242"/>
      <c r="E60" s="242"/>
      <c r="F60" s="242"/>
      <c r="G60" s="146">
        <f t="shared" si="0"/>
        <v>0</v>
      </c>
      <c r="H60" s="146">
        <f t="shared" si="1"/>
        <v>0</v>
      </c>
      <c r="I60" s="99"/>
      <c r="J60" s="248"/>
      <c r="K60" s="99"/>
      <c r="L60" s="248"/>
      <c r="M60" s="117"/>
      <c r="N60" s="248"/>
      <c r="O60" s="99"/>
      <c r="P60" s="166">
        <f t="shared" si="2"/>
        <v>0</v>
      </c>
    </row>
    <row r="61" spans="1:16" ht="18" customHeight="1" thickBot="1">
      <c r="A61" s="121">
        <v>25</v>
      </c>
      <c r="B61" s="98" t="s">
        <v>132</v>
      </c>
      <c r="C61" s="97" t="s">
        <v>175</v>
      </c>
      <c r="D61" s="242"/>
      <c r="E61" s="242"/>
      <c r="F61" s="242"/>
      <c r="G61" s="146">
        <f t="shared" si="0"/>
        <v>0</v>
      </c>
      <c r="H61" s="146">
        <f t="shared" si="1"/>
        <v>0</v>
      </c>
      <c r="I61" s="99"/>
      <c r="J61" s="248"/>
      <c r="K61" s="99"/>
      <c r="L61" s="248"/>
      <c r="M61" s="117"/>
      <c r="N61" s="248"/>
      <c r="O61" s="99"/>
      <c r="P61" s="166">
        <f t="shared" si="2"/>
        <v>0</v>
      </c>
    </row>
    <row r="62" spans="1:16" ht="18" customHeight="1" thickBot="1">
      <c r="A62" s="121">
        <v>26</v>
      </c>
      <c r="B62" s="98" t="s">
        <v>158</v>
      </c>
      <c r="C62" s="97" t="s">
        <v>159</v>
      </c>
      <c r="D62" s="242"/>
      <c r="E62" s="242"/>
      <c r="F62" s="242"/>
      <c r="G62" s="146">
        <f t="shared" si="0"/>
        <v>0</v>
      </c>
      <c r="H62" s="146">
        <f t="shared" si="1"/>
        <v>0</v>
      </c>
      <c r="I62" s="99"/>
      <c r="J62" s="248"/>
      <c r="K62" s="99"/>
      <c r="L62" s="248"/>
      <c r="M62" s="117"/>
      <c r="N62" s="248"/>
      <c r="O62" s="99"/>
      <c r="P62" s="166">
        <f t="shared" si="2"/>
        <v>0</v>
      </c>
    </row>
    <row r="63" spans="1:16" ht="18" customHeight="1" thickBot="1">
      <c r="A63" s="121">
        <v>27</v>
      </c>
      <c r="B63" s="98" t="s">
        <v>161</v>
      </c>
      <c r="C63" s="97" t="s">
        <v>160</v>
      </c>
      <c r="D63" s="242"/>
      <c r="E63" s="242"/>
      <c r="F63" s="242"/>
      <c r="G63" s="146">
        <f t="shared" si="0"/>
        <v>0</v>
      </c>
      <c r="H63" s="146">
        <f t="shared" si="1"/>
        <v>0</v>
      </c>
      <c r="I63" s="99"/>
      <c r="J63" s="248"/>
      <c r="K63" s="99"/>
      <c r="L63" s="248"/>
      <c r="M63" s="117"/>
      <c r="N63" s="248"/>
      <c r="O63" s="99"/>
      <c r="P63" s="166">
        <f t="shared" si="2"/>
        <v>0</v>
      </c>
    </row>
    <row r="64" spans="1:16" ht="18" customHeight="1" thickBot="1">
      <c r="A64" s="121">
        <v>28</v>
      </c>
      <c r="B64" s="98" t="s">
        <v>162</v>
      </c>
      <c r="C64" s="97" t="s">
        <v>163</v>
      </c>
      <c r="D64" s="242"/>
      <c r="E64" s="242"/>
      <c r="F64" s="242"/>
      <c r="G64" s="146">
        <f t="shared" si="0"/>
        <v>0</v>
      </c>
      <c r="H64" s="146">
        <f t="shared" si="1"/>
        <v>0</v>
      </c>
      <c r="I64" s="99"/>
      <c r="J64" s="248"/>
      <c r="K64" s="99"/>
      <c r="L64" s="248"/>
      <c r="M64" s="117"/>
      <c r="N64" s="248"/>
      <c r="O64" s="99"/>
      <c r="P64" s="166">
        <f t="shared" si="2"/>
        <v>0</v>
      </c>
    </row>
    <row r="65" spans="1:16" ht="18" customHeight="1" thickBot="1">
      <c r="A65" s="121">
        <v>29</v>
      </c>
      <c r="B65" s="98" t="s">
        <v>133</v>
      </c>
      <c r="C65" s="97" t="s">
        <v>105</v>
      </c>
      <c r="D65" s="242"/>
      <c r="E65" s="242"/>
      <c r="F65" s="242"/>
      <c r="G65" s="146">
        <f t="shared" si="0"/>
        <v>0</v>
      </c>
      <c r="H65" s="146">
        <f t="shared" si="1"/>
        <v>0</v>
      </c>
      <c r="I65" s="99"/>
      <c r="J65" s="248"/>
      <c r="K65" s="99"/>
      <c r="L65" s="248"/>
      <c r="M65" s="117"/>
      <c r="N65" s="248"/>
      <c r="O65" s="99"/>
      <c r="P65" s="166">
        <f t="shared" si="2"/>
        <v>0</v>
      </c>
    </row>
    <row r="66" spans="1:16" ht="18" customHeight="1" thickBot="1">
      <c r="A66" s="121">
        <v>30</v>
      </c>
      <c r="B66" s="98" t="s">
        <v>340</v>
      </c>
      <c r="C66" s="97" t="s">
        <v>402</v>
      </c>
      <c r="D66" s="242"/>
      <c r="E66" s="242"/>
      <c r="F66" s="242"/>
      <c r="G66" s="146">
        <f t="shared" si="0"/>
        <v>0</v>
      </c>
      <c r="H66" s="146">
        <f t="shared" si="1"/>
        <v>0</v>
      </c>
      <c r="I66" s="99"/>
      <c r="J66" s="248"/>
      <c r="K66" s="99"/>
      <c r="L66" s="248"/>
      <c r="M66" s="117"/>
      <c r="N66" s="248"/>
      <c r="O66" s="99"/>
      <c r="P66" s="166">
        <f t="shared" si="2"/>
        <v>0</v>
      </c>
    </row>
    <row r="67" spans="1:16" ht="18" customHeight="1" thickBot="1">
      <c r="A67" s="121">
        <v>31</v>
      </c>
      <c r="B67" s="98" t="s">
        <v>134</v>
      </c>
      <c r="C67" s="97" t="s">
        <v>106</v>
      </c>
      <c r="D67" s="242"/>
      <c r="E67" s="242"/>
      <c r="F67" s="242"/>
      <c r="G67" s="146">
        <f t="shared" si="0"/>
        <v>0</v>
      </c>
      <c r="H67" s="146">
        <f t="shared" si="1"/>
        <v>0</v>
      </c>
      <c r="I67" s="99"/>
      <c r="J67" s="248"/>
      <c r="K67" s="99"/>
      <c r="L67" s="248"/>
      <c r="M67" s="117"/>
      <c r="N67" s="248"/>
      <c r="O67" s="99"/>
      <c r="P67" s="166">
        <f t="shared" si="2"/>
        <v>0</v>
      </c>
    </row>
    <row r="68" spans="1:16" ht="18" customHeight="1" thickBot="1">
      <c r="A68" s="121">
        <v>32</v>
      </c>
      <c r="B68" s="98" t="s">
        <v>446</v>
      </c>
      <c r="C68" s="97" t="s">
        <v>447</v>
      </c>
      <c r="D68" s="242"/>
      <c r="E68" s="242"/>
      <c r="F68" s="242"/>
      <c r="G68" s="146">
        <f t="shared" si="0"/>
        <v>0</v>
      </c>
      <c r="H68" s="146">
        <f t="shared" si="1"/>
        <v>0</v>
      </c>
      <c r="I68" s="99"/>
      <c r="J68" s="248"/>
      <c r="K68" s="99"/>
      <c r="L68" s="248"/>
      <c r="M68" s="117"/>
      <c r="N68" s="248"/>
      <c r="O68" s="99"/>
      <c r="P68" s="166">
        <f t="shared" si="2"/>
        <v>0</v>
      </c>
    </row>
    <row r="69" spans="1:16" ht="18" customHeight="1" thickBot="1">
      <c r="A69" s="121">
        <v>33</v>
      </c>
      <c r="B69" s="98" t="s">
        <v>465</v>
      </c>
      <c r="C69" s="97" t="s">
        <v>403</v>
      </c>
      <c r="D69" s="242"/>
      <c r="E69" s="242"/>
      <c r="F69" s="242"/>
      <c r="G69" s="146">
        <f t="shared" si="0"/>
        <v>0</v>
      </c>
      <c r="H69" s="146">
        <f t="shared" si="1"/>
        <v>0</v>
      </c>
      <c r="I69" s="99"/>
      <c r="J69" s="248"/>
      <c r="K69" s="99"/>
      <c r="L69" s="248"/>
      <c r="M69" s="117"/>
      <c r="N69" s="248"/>
      <c r="O69" s="99"/>
      <c r="P69" s="166">
        <f t="shared" si="2"/>
        <v>0</v>
      </c>
    </row>
    <row r="70" spans="1:16" ht="18" customHeight="1" thickBot="1">
      <c r="A70" s="121">
        <v>34</v>
      </c>
      <c r="B70" s="98" t="s">
        <v>448</v>
      </c>
      <c r="C70" s="97" t="s">
        <v>466</v>
      </c>
      <c r="D70" s="242"/>
      <c r="E70" s="242"/>
      <c r="F70" s="242"/>
      <c r="G70" s="146">
        <f t="shared" si="0"/>
        <v>0</v>
      </c>
      <c r="H70" s="146">
        <f t="shared" si="1"/>
        <v>0</v>
      </c>
      <c r="I70" s="99"/>
      <c r="J70" s="248"/>
      <c r="K70" s="99"/>
      <c r="L70" s="248"/>
      <c r="M70" s="117"/>
      <c r="N70" s="248"/>
      <c r="O70" s="99"/>
      <c r="P70" s="166">
        <f t="shared" si="2"/>
        <v>0</v>
      </c>
    </row>
    <row r="71" spans="1:16" ht="18" customHeight="1" thickBot="1">
      <c r="A71" s="121">
        <v>35</v>
      </c>
      <c r="B71" s="98" t="s">
        <v>135</v>
      </c>
      <c r="C71" s="97" t="s">
        <v>107</v>
      </c>
      <c r="D71" s="242"/>
      <c r="E71" s="242"/>
      <c r="F71" s="242"/>
      <c r="G71" s="146">
        <f t="shared" si="0"/>
        <v>0</v>
      </c>
      <c r="H71" s="146">
        <f t="shared" si="1"/>
        <v>0</v>
      </c>
      <c r="I71" s="99"/>
      <c r="J71" s="248"/>
      <c r="K71" s="99"/>
      <c r="L71" s="248"/>
      <c r="M71" s="117"/>
      <c r="N71" s="248"/>
      <c r="O71" s="99"/>
      <c r="P71" s="166">
        <f t="shared" si="2"/>
        <v>0</v>
      </c>
    </row>
    <row r="72" spans="1:16" ht="18" customHeight="1" thickBot="1">
      <c r="A72" s="121">
        <v>36</v>
      </c>
      <c r="B72" s="98" t="s">
        <v>136</v>
      </c>
      <c r="C72" s="97" t="s">
        <v>108</v>
      </c>
      <c r="D72" s="242"/>
      <c r="E72" s="242"/>
      <c r="F72" s="242"/>
      <c r="G72" s="146">
        <f t="shared" si="0"/>
        <v>0</v>
      </c>
      <c r="H72" s="146">
        <f t="shared" si="1"/>
        <v>0</v>
      </c>
      <c r="I72" s="99"/>
      <c r="J72" s="248"/>
      <c r="K72" s="99"/>
      <c r="L72" s="248"/>
      <c r="M72" s="117"/>
      <c r="N72" s="248"/>
      <c r="O72" s="99"/>
      <c r="P72" s="166">
        <f t="shared" si="2"/>
        <v>0</v>
      </c>
    </row>
    <row r="73" spans="1:16" ht="18" customHeight="1" thickBot="1">
      <c r="A73" s="121">
        <v>37</v>
      </c>
      <c r="B73" s="98" t="s">
        <v>137</v>
      </c>
      <c r="C73" s="97" t="s">
        <v>109</v>
      </c>
      <c r="D73" s="242"/>
      <c r="E73" s="242"/>
      <c r="F73" s="242"/>
      <c r="G73" s="146">
        <f t="shared" si="0"/>
        <v>0</v>
      </c>
      <c r="H73" s="146">
        <f t="shared" si="1"/>
        <v>0</v>
      </c>
      <c r="I73" s="99"/>
      <c r="J73" s="248"/>
      <c r="K73" s="99"/>
      <c r="L73" s="248"/>
      <c r="M73" s="117"/>
      <c r="N73" s="248"/>
      <c r="O73" s="99"/>
      <c r="P73" s="166">
        <f t="shared" si="2"/>
        <v>0</v>
      </c>
    </row>
    <row r="74" spans="1:16" ht="18" customHeight="1" thickBot="1">
      <c r="A74" s="121">
        <v>38</v>
      </c>
      <c r="B74" s="98" t="s">
        <v>177</v>
      </c>
      <c r="C74" s="97" t="s">
        <v>178</v>
      </c>
      <c r="D74" s="242"/>
      <c r="E74" s="242"/>
      <c r="F74" s="242"/>
      <c r="G74" s="146">
        <f t="shared" si="0"/>
        <v>0</v>
      </c>
      <c r="H74" s="146">
        <f t="shared" si="1"/>
        <v>0</v>
      </c>
      <c r="I74" s="99"/>
      <c r="J74" s="248"/>
      <c r="K74" s="99"/>
      <c r="L74" s="248"/>
      <c r="M74" s="117"/>
      <c r="N74" s="248"/>
      <c r="O74" s="99"/>
      <c r="P74" s="166">
        <f t="shared" si="2"/>
        <v>0</v>
      </c>
    </row>
    <row r="75" spans="1:16" ht="18" customHeight="1" thickBot="1">
      <c r="A75" s="121">
        <v>39</v>
      </c>
      <c r="B75" s="98" t="s">
        <v>138</v>
      </c>
      <c r="C75" s="97" t="s">
        <v>110</v>
      </c>
      <c r="D75" s="242"/>
      <c r="E75" s="242"/>
      <c r="F75" s="242"/>
      <c r="G75" s="146">
        <f t="shared" si="0"/>
        <v>0</v>
      </c>
      <c r="H75" s="146">
        <f t="shared" si="1"/>
        <v>0</v>
      </c>
      <c r="I75" s="99"/>
      <c r="J75" s="248"/>
      <c r="K75" s="99"/>
      <c r="L75" s="248"/>
      <c r="M75" s="117"/>
      <c r="N75" s="248"/>
      <c r="O75" s="99"/>
      <c r="P75" s="166">
        <f t="shared" si="2"/>
        <v>0</v>
      </c>
    </row>
    <row r="76" spans="1:16" ht="18" customHeight="1" thickBot="1">
      <c r="A76" s="121">
        <v>40</v>
      </c>
      <c r="B76" s="98" t="s">
        <v>227</v>
      </c>
      <c r="C76" s="97" t="s">
        <v>323</v>
      </c>
      <c r="D76" s="242"/>
      <c r="E76" s="242"/>
      <c r="F76" s="242"/>
      <c r="G76" s="146">
        <f t="shared" si="0"/>
        <v>0</v>
      </c>
      <c r="H76" s="146">
        <f t="shared" si="1"/>
        <v>0</v>
      </c>
      <c r="I76" s="99"/>
      <c r="J76" s="248"/>
      <c r="K76" s="99"/>
      <c r="L76" s="248"/>
      <c r="M76" s="117"/>
      <c r="N76" s="248"/>
      <c r="O76" s="99"/>
      <c r="P76" s="166">
        <f t="shared" si="2"/>
        <v>0</v>
      </c>
    </row>
    <row r="77" spans="1:16" ht="18" customHeight="1" thickBot="1">
      <c r="A77" s="121">
        <v>41</v>
      </c>
      <c r="B77" s="98" t="s">
        <v>343</v>
      </c>
      <c r="C77" s="97" t="s">
        <v>344</v>
      </c>
      <c r="D77" s="242"/>
      <c r="E77" s="242"/>
      <c r="F77" s="242"/>
      <c r="G77" s="146">
        <f t="shared" si="0"/>
        <v>0</v>
      </c>
      <c r="H77" s="146">
        <f t="shared" si="1"/>
        <v>0</v>
      </c>
      <c r="I77" s="99"/>
      <c r="J77" s="248"/>
      <c r="K77" s="99"/>
      <c r="L77" s="248"/>
      <c r="M77" s="117"/>
      <c r="N77" s="248"/>
      <c r="O77" s="99"/>
      <c r="P77" s="166">
        <f t="shared" si="2"/>
        <v>0</v>
      </c>
    </row>
    <row r="78" spans="1:16" ht="18" customHeight="1" thickBot="1">
      <c r="A78" s="121">
        <v>42</v>
      </c>
      <c r="B78" s="98" t="s">
        <v>164</v>
      </c>
      <c r="C78" s="97" t="s">
        <v>165</v>
      </c>
      <c r="D78" s="242"/>
      <c r="E78" s="242"/>
      <c r="F78" s="242"/>
      <c r="G78" s="146">
        <f t="shared" si="0"/>
        <v>0</v>
      </c>
      <c r="H78" s="146">
        <f t="shared" si="1"/>
        <v>0</v>
      </c>
      <c r="I78" s="99"/>
      <c r="J78" s="248"/>
      <c r="K78" s="99"/>
      <c r="L78" s="248"/>
      <c r="M78" s="117"/>
      <c r="N78" s="248"/>
      <c r="O78" s="99"/>
      <c r="P78" s="166">
        <f t="shared" si="2"/>
        <v>0</v>
      </c>
    </row>
    <row r="79" spans="1:16" ht="18" customHeight="1" thickBot="1">
      <c r="A79" s="121">
        <v>43</v>
      </c>
      <c r="B79" s="98" t="s">
        <v>151</v>
      </c>
      <c r="C79" s="97" t="s">
        <v>152</v>
      </c>
      <c r="D79" s="242"/>
      <c r="E79" s="242"/>
      <c r="F79" s="242"/>
      <c r="G79" s="146">
        <f t="shared" si="0"/>
        <v>0</v>
      </c>
      <c r="H79" s="146">
        <f t="shared" si="1"/>
        <v>0</v>
      </c>
      <c r="I79" s="99"/>
      <c r="J79" s="248"/>
      <c r="K79" s="99"/>
      <c r="L79" s="248"/>
      <c r="M79" s="117"/>
      <c r="N79" s="248"/>
      <c r="O79" s="99"/>
      <c r="P79" s="166">
        <f t="shared" si="2"/>
        <v>0</v>
      </c>
    </row>
    <row r="80" spans="1:16" ht="18" customHeight="1" thickBot="1">
      <c r="A80" s="121">
        <v>44</v>
      </c>
      <c r="B80" s="98" t="s">
        <v>181</v>
      </c>
      <c r="C80" s="97" t="s">
        <v>180</v>
      </c>
      <c r="D80" s="242"/>
      <c r="E80" s="242"/>
      <c r="F80" s="242"/>
      <c r="G80" s="146">
        <f t="shared" si="0"/>
        <v>0</v>
      </c>
      <c r="H80" s="146">
        <f t="shared" si="1"/>
        <v>0</v>
      </c>
      <c r="I80" s="99"/>
      <c r="J80" s="248"/>
      <c r="K80" s="99"/>
      <c r="L80" s="248"/>
      <c r="M80" s="125"/>
      <c r="N80" s="248"/>
      <c r="O80" s="99"/>
      <c r="P80" s="166">
        <f t="shared" si="2"/>
        <v>0</v>
      </c>
    </row>
    <row r="81" spans="1:16" ht="18" customHeight="1" thickBot="1">
      <c r="A81" s="121">
        <v>45</v>
      </c>
      <c r="B81" s="98" t="s">
        <v>166</v>
      </c>
      <c r="C81" s="97" t="s">
        <v>168</v>
      </c>
      <c r="D81" s="242"/>
      <c r="E81" s="242"/>
      <c r="F81" s="242"/>
      <c r="G81" s="146">
        <f t="shared" si="0"/>
        <v>0</v>
      </c>
      <c r="H81" s="146">
        <f t="shared" si="1"/>
        <v>0</v>
      </c>
      <c r="I81" s="99"/>
      <c r="J81" s="248"/>
      <c r="K81" s="99"/>
      <c r="L81" s="248"/>
      <c r="M81" s="125"/>
      <c r="N81" s="248"/>
      <c r="O81" s="99"/>
      <c r="P81" s="166">
        <f t="shared" si="2"/>
        <v>0</v>
      </c>
    </row>
    <row r="82" spans="1:16" ht="18" customHeight="1" thickBot="1">
      <c r="A82" s="121">
        <v>46</v>
      </c>
      <c r="B82" s="98" t="s">
        <v>252</v>
      </c>
      <c r="C82" s="97" t="s">
        <v>253</v>
      </c>
      <c r="D82" s="242"/>
      <c r="E82" s="242"/>
      <c r="F82" s="242"/>
      <c r="G82" s="146">
        <f t="shared" si="0"/>
        <v>0</v>
      </c>
      <c r="H82" s="146">
        <f t="shared" si="1"/>
        <v>0</v>
      </c>
      <c r="I82" s="99"/>
      <c r="J82" s="248"/>
      <c r="K82" s="99"/>
      <c r="L82" s="248"/>
      <c r="M82" s="117"/>
      <c r="N82" s="248"/>
      <c r="O82" s="99"/>
      <c r="P82" s="166">
        <f t="shared" si="2"/>
        <v>0</v>
      </c>
    </row>
    <row r="83" spans="1:16" ht="18" customHeight="1" thickBot="1">
      <c r="A83" s="121">
        <v>47</v>
      </c>
      <c r="B83" s="98" t="s">
        <v>179</v>
      </c>
      <c r="C83" s="97" t="s">
        <v>449</v>
      </c>
      <c r="D83" s="242"/>
      <c r="E83" s="242"/>
      <c r="F83" s="242"/>
      <c r="G83" s="146">
        <f t="shared" si="0"/>
        <v>0</v>
      </c>
      <c r="H83" s="146">
        <f t="shared" si="1"/>
        <v>0</v>
      </c>
      <c r="I83" s="99"/>
      <c r="J83" s="248"/>
      <c r="K83" s="99"/>
      <c r="L83" s="248"/>
      <c r="M83" s="117"/>
      <c r="N83" s="248"/>
      <c r="O83" s="99"/>
      <c r="P83" s="166">
        <f t="shared" si="2"/>
        <v>0</v>
      </c>
    </row>
    <row r="84" spans="1:16" ht="18" customHeight="1" thickBot="1">
      <c r="A84" s="121">
        <v>48</v>
      </c>
      <c r="B84" s="98" t="s">
        <v>167</v>
      </c>
      <c r="C84" s="97" t="s">
        <v>169</v>
      </c>
      <c r="D84" s="242"/>
      <c r="E84" s="242"/>
      <c r="F84" s="242"/>
      <c r="G84" s="146">
        <f t="shared" si="0"/>
        <v>0</v>
      </c>
      <c r="H84" s="146">
        <f t="shared" si="1"/>
        <v>0</v>
      </c>
      <c r="I84" s="99"/>
      <c r="J84" s="248"/>
      <c r="K84" s="99"/>
      <c r="L84" s="248"/>
      <c r="M84" s="117"/>
      <c r="N84" s="248"/>
      <c r="O84" s="99"/>
      <c r="P84" s="166">
        <f t="shared" si="2"/>
        <v>0</v>
      </c>
    </row>
    <row r="85" spans="1:16" ht="18" customHeight="1" thickBot="1">
      <c r="A85" s="121">
        <v>49</v>
      </c>
      <c r="B85" s="98" t="s">
        <v>139</v>
      </c>
      <c r="C85" s="97" t="s">
        <v>111</v>
      </c>
      <c r="D85" s="242"/>
      <c r="E85" s="242"/>
      <c r="F85" s="242"/>
      <c r="G85" s="146">
        <f t="shared" si="0"/>
        <v>0</v>
      </c>
      <c r="H85" s="146">
        <f t="shared" si="1"/>
        <v>0</v>
      </c>
      <c r="I85" s="99"/>
      <c r="J85" s="248"/>
      <c r="K85" s="99"/>
      <c r="L85" s="248"/>
      <c r="M85" s="117"/>
      <c r="N85" s="248"/>
      <c r="O85" s="99"/>
      <c r="P85" s="166">
        <f t="shared" si="2"/>
        <v>0</v>
      </c>
    </row>
    <row r="86" spans="1:16" ht="18" customHeight="1" thickBot="1">
      <c r="A86" s="121">
        <v>50</v>
      </c>
      <c r="B86" s="98" t="s">
        <v>170</v>
      </c>
      <c r="C86" s="97" t="s">
        <v>171</v>
      </c>
      <c r="D86" s="242"/>
      <c r="E86" s="242"/>
      <c r="F86" s="242"/>
      <c r="G86" s="146">
        <f t="shared" si="0"/>
        <v>0</v>
      </c>
      <c r="H86" s="146">
        <f t="shared" si="1"/>
        <v>0</v>
      </c>
      <c r="I86" s="99"/>
      <c r="J86" s="248"/>
      <c r="K86" s="99"/>
      <c r="L86" s="248"/>
      <c r="M86" s="117"/>
      <c r="N86" s="248"/>
      <c r="O86" s="99"/>
      <c r="P86" s="166">
        <f t="shared" si="2"/>
        <v>0</v>
      </c>
    </row>
    <row r="87" spans="1:16" ht="18" customHeight="1" thickBot="1">
      <c r="A87" s="121">
        <v>51</v>
      </c>
      <c r="B87" s="98" t="s">
        <v>341</v>
      </c>
      <c r="C87" s="97" t="s">
        <v>342</v>
      </c>
      <c r="D87" s="242"/>
      <c r="E87" s="242"/>
      <c r="F87" s="242"/>
      <c r="G87" s="146">
        <f t="shared" si="0"/>
        <v>0</v>
      </c>
      <c r="H87" s="146">
        <f t="shared" si="1"/>
        <v>0</v>
      </c>
      <c r="I87" s="99" t="s">
        <v>0</v>
      </c>
      <c r="J87" s="248"/>
      <c r="K87" s="99"/>
      <c r="L87" s="248"/>
      <c r="M87" s="117"/>
      <c r="N87" s="248"/>
      <c r="O87" s="99"/>
      <c r="P87" s="166">
        <f t="shared" si="2"/>
        <v>0</v>
      </c>
    </row>
    <row r="88" spans="1:16" ht="18" customHeight="1" thickBot="1">
      <c r="A88" s="121">
        <v>52</v>
      </c>
      <c r="B88" s="98" t="s">
        <v>140</v>
      </c>
      <c r="C88" s="97" t="s">
        <v>295</v>
      </c>
      <c r="D88" s="242"/>
      <c r="E88" s="242"/>
      <c r="F88" s="242"/>
      <c r="G88" s="146">
        <f t="shared" si="0"/>
        <v>0</v>
      </c>
      <c r="H88" s="146">
        <f t="shared" si="1"/>
        <v>0</v>
      </c>
      <c r="I88" s="99"/>
      <c r="J88" s="248"/>
      <c r="K88" s="99"/>
      <c r="L88" s="248"/>
      <c r="M88" s="117"/>
      <c r="N88" s="248"/>
      <c r="O88" s="99"/>
      <c r="P88" s="166">
        <f t="shared" si="2"/>
        <v>0</v>
      </c>
    </row>
    <row r="89" spans="1:16" ht="18" customHeight="1" thickBot="1">
      <c r="A89" s="121">
        <v>53</v>
      </c>
      <c r="B89" s="98" t="s">
        <v>141</v>
      </c>
      <c r="C89" s="97" t="s">
        <v>112</v>
      </c>
      <c r="D89" s="242"/>
      <c r="E89" s="242"/>
      <c r="F89" s="242"/>
      <c r="G89" s="146">
        <f t="shared" si="0"/>
        <v>0</v>
      </c>
      <c r="H89" s="146">
        <f t="shared" si="1"/>
        <v>0</v>
      </c>
      <c r="I89" s="99"/>
      <c r="J89" s="248"/>
      <c r="K89" s="99"/>
      <c r="L89" s="248"/>
      <c r="M89" s="117"/>
      <c r="N89" s="248"/>
      <c r="O89" s="99"/>
      <c r="P89" s="166">
        <f t="shared" si="2"/>
        <v>0</v>
      </c>
    </row>
    <row r="90" spans="1:16" ht="18" customHeight="1" thickBot="1">
      <c r="A90" s="121">
        <v>54</v>
      </c>
      <c r="B90" s="98" t="s">
        <v>404</v>
      </c>
      <c r="C90" s="97" t="s">
        <v>399</v>
      </c>
      <c r="D90" s="242"/>
      <c r="E90" s="242"/>
      <c r="F90" s="242"/>
      <c r="G90" s="146">
        <f t="shared" si="0"/>
        <v>0</v>
      </c>
      <c r="H90" s="146">
        <f t="shared" si="1"/>
        <v>0</v>
      </c>
      <c r="I90" s="99"/>
      <c r="J90" s="248"/>
      <c r="K90" s="99"/>
      <c r="L90" s="248"/>
      <c r="M90" s="117"/>
      <c r="N90" s="248"/>
      <c r="O90" s="99"/>
      <c r="P90" s="166">
        <f t="shared" si="2"/>
        <v>0</v>
      </c>
    </row>
    <row r="91" spans="1:16" ht="18" customHeight="1" thickBot="1">
      <c r="A91" s="121">
        <v>55</v>
      </c>
      <c r="B91" s="98" t="s">
        <v>142</v>
      </c>
      <c r="C91" s="97" t="s">
        <v>185</v>
      </c>
      <c r="D91" s="242"/>
      <c r="E91" s="242"/>
      <c r="F91" s="242"/>
      <c r="G91" s="146">
        <f t="shared" si="0"/>
        <v>0</v>
      </c>
      <c r="H91" s="146">
        <f t="shared" si="1"/>
        <v>0</v>
      </c>
      <c r="I91" s="99"/>
      <c r="J91" s="248"/>
      <c r="K91" s="99"/>
      <c r="L91" s="248"/>
      <c r="M91" s="117"/>
      <c r="N91" s="248"/>
      <c r="O91" s="99"/>
      <c r="P91" s="166">
        <f t="shared" si="2"/>
        <v>0</v>
      </c>
    </row>
    <row r="92" spans="1:16" ht="18" customHeight="1" thickBot="1">
      <c r="A92" s="121">
        <v>56</v>
      </c>
      <c r="B92" s="98" t="s">
        <v>345</v>
      </c>
      <c r="C92" s="97" t="s">
        <v>186</v>
      </c>
      <c r="D92" s="242"/>
      <c r="E92" s="242"/>
      <c r="F92" s="242"/>
      <c r="G92" s="146">
        <f t="shared" si="0"/>
        <v>0</v>
      </c>
      <c r="H92" s="146">
        <f t="shared" si="1"/>
        <v>0</v>
      </c>
      <c r="I92" s="99"/>
      <c r="J92" s="248"/>
      <c r="K92" s="99"/>
      <c r="L92" s="248"/>
      <c r="M92" s="117"/>
      <c r="N92" s="248"/>
      <c r="O92" s="99"/>
      <c r="P92" s="166">
        <f t="shared" si="2"/>
        <v>0</v>
      </c>
    </row>
    <row r="93" spans="1:16" ht="18" customHeight="1" thickBot="1">
      <c r="A93" s="121">
        <v>57</v>
      </c>
      <c r="B93" s="98" t="s">
        <v>346</v>
      </c>
      <c r="C93" s="97" t="s">
        <v>347</v>
      </c>
      <c r="D93" s="242"/>
      <c r="E93" s="243"/>
      <c r="F93" s="243"/>
      <c r="G93" s="146">
        <f t="shared" si="0"/>
        <v>0</v>
      </c>
      <c r="H93" s="146">
        <f t="shared" si="1"/>
        <v>0</v>
      </c>
      <c r="I93" s="99"/>
      <c r="J93" s="245"/>
      <c r="K93" s="114"/>
      <c r="L93" s="245"/>
      <c r="M93" s="117"/>
      <c r="N93" s="245"/>
      <c r="O93" s="114"/>
      <c r="P93" s="166">
        <f t="shared" si="2"/>
        <v>0</v>
      </c>
    </row>
    <row r="94" spans="1:16" ht="18" customHeight="1" thickBot="1">
      <c r="A94" s="121">
        <v>58</v>
      </c>
      <c r="B94" s="98" t="s">
        <v>183</v>
      </c>
      <c r="C94" s="97" t="s">
        <v>184</v>
      </c>
      <c r="D94" s="243"/>
      <c r="E94" s="243"/>
      <c r="F94" s="243"/>
      <c r="G94" s="146">
        <f t="shared" si="0"/>
        <v>0</v>
      </c>
      <c r="H94" s="146">
        <f t="shared" si="1"/>
        <v>0</v>
      </c>
      <c r="I94" s="99"/>
      <c r="J94" s="245"/>
      <c r="K94" s="114"/>
      <c r="L94" s="245"/>
      <c r="M94" s="117"/>
      <c r="N94" s="245"/>
      <c r="O94" s="114"/>
      <c r="P94" s="166">
        <f t="shared" si="2"/>
        <v>0</v>
      </c>
    </row>
    <row r="95" spans="1:16" ht="18" customHeight="1" thickBot="1">
      <c r="A95" s="121">
        <v>59</v>
      </c>
      <c r="B95" s="98" t="s">
        <v>143</v>
      </c>
      <c r="C95" s="97" t="s">
        <v>186</v>
      </c>
      <c r="D95" s="244"/>
      <c r="E95" s="243"/>
      <c r="F95" s="243"/>
      <c r="G95" s="146">
        <f t="shared" si="0"/>
        <v>0</v>
      </c>
      <c r="H95" s="146">
        <f t="shared" si="1"/>
        <v>0</v>
      </c>
      <c r="I95" s="99"/>
      <c r="J95" s="245"/>
      <c r="K95" s="114"/>
      <c r="L95" s="245"/>
      <c r="M95" s="117"/>
      <c r="N95" s="245"/>
      <c r="O95" s="114"/>
      <c r="P95" s="166">
        <f t="shared" si="2"/>
        <v>0</v>
      </c>
    </row>
    <row r="96" spans="1:16" ht="18" customHeight="1" thickBot="1">
      <c r="A96" s="121">
        <v>60</v>
      </c>
      <c r="B96" s="98" t="s">
        <v>144</v>
      </c>
      <c r="C96" s="97" t="s">
        <v>113</v>
      </c>
      <c r="D96" s="244"/>
      <c r="E96" s="243"/>
      <c r="F96" s="243"/>
      <c r="G96" s="146">
        <f t="shared" si="0"/>
        <v>0</v>
      </c>
      <c r="H96" s="146">
        <f t="shared" si="1"/>
        <v>0</v>
      </c>
      <c r="I96" s="99"/>
      <c r="J96" s="245"/>
      <c r="K96" s="114"/>
      <c r="L96" s="245"/>
      <c r="M96" s="117"/>
      <c r="N96" s="245"/>
      <c r="O96" s="114"/>
      <c r="P96" s="166">
        <f t="shared" si="2"/>
        <v>0</v>
      </c>
    </row>
    <row r="97" spans="1:16" ht="18" customHeight="1" thickBot="1">
      <c r="A97" s="122">
        <v>61</v>
      </c>
      <c r="B97" s="98" t="s">
        <v>145</v>
      </c>
      <c r="C97" s="97" t="s">
        <v>77</v>
      </c>
      <c r="D97" s="249"/>
      <c r="E97" s="249"/>
      <c r="F97" s="249"/>
      <c r="G97" s="146">
        <f t="shared" si="0"/>
        <v>0</v>
      </c>
      <c r="H97" s="146">
        <f t="shared" si="1"/>
        <v>0</v>
      </c>
      <c r="I97" s="99"/>
      <c r="J97" s="249"/>
      <c r="K97" s="114"/>
      <c r="L97" s="249"/>
      <c r="M97" s="117"/>
      <c r="N97" s="249"/>
      <c r="O97" s="114"/>
      <c r="P97" s="166">
        <f t="shared" si="2"/>
        <v>0</v>
      </c>
    </row>
    <row r="98" spans="1:16" ht="15.75" customHeight="1" thickBot="1">
      <c r="A98" s="121">
        <v>62</v>
      </c>
      <c r="B98" s="98" t="s">
        <v>146</v>
      </c>
      <c r="C98" s="97" t="s">
        <v>174</v>
      </c>
      <c r="D98" s="249"/>
      <c r="E98" s="249"/>
      <c r="F98" s="249"/>
      <c r="G98" s="146">
        <f t="shared" si="0"/>
        <v>0</v>
      </c>
      <c r="H98" s="146">
        <f t="shared" si="1"/>
        <v>0</v>
      </c>
      <c r="I98" s="99"/>
      <c r="J98" s="249"/>
      <c r="K98" s="114"/>
      <c r="L98" s="249"/>
      <c r="M98" s="117"/>
      <c r="N98" s="249"/>
      <c r="O98" s="114"/>
      <c r="P98" s="166">
        <f t="shared" si="2"/>
        <v>0</v>
      </c>
    </row>
    <row r="99" spans="1:16" ht="15.75" customHeight="1" thickBot="1">
      <c r="A99" s="122">
        <v>63</v>
      </c>
      <c r="B99" s="98" t="s">
        <v>176</v>
      </c>
      <c r="C99" s="97" t="s">
        <v>114</v>
      </c>
      <c r="D99" s="249"/>
      <c r="E99" s="249"/>
      <c r="F99" s="249"/>
      <c r="G99" s="146">
        <f t="shared" si="0"/>
        <v>0</v>
      </c>
      <c r="H99" s="146">
        <f t="shared" si="1"/>
        <v>0</v>
      </c>
      <c r="I99" s="99"/>
      <c r="J99" s="249"/>
      <c r="K99" s="114"/>
      <c r="L99" s="249"/>
      <c r="M99" s="117"/>
      <c r="N99" s="249"/>
      <c r="O99" s="114"/>
      <c r="P99" s="166">
        <f t="shared" si="2"/>
        <v>0</v>
      </c>
    </row>
    <row r="100" spans="1:16" ht="15.75" customHeight="1" thickBot="1">
      <c r="A100" s="121">
        <v>64</v>
      </c>
      <c r="B100" s="98" t="s">
        <v>220</v>
      </c>
      <c r="C100" s="96" t="s">
        <v>223</v>
      </c>
      <c r="D100" s="249"/>
      <c r="E100" s="249"/>
      <c r="F100" s="249"/>
      <c r="G100" s="146">
        <f t="shared" si="0"/>
        <v>0</v>
      </c>
      <c r="H100" s="146">
        <f t="shared" si="1"/>
        <v>0</v>
      </c>
      <c r="I100" s="99"/>
      <c r="J100" s="249"/>
      <c r="K100" s="114"/>
      <c r="L100" s="249"/>
      <c r="M100" s="117"/>
      <c r="N100" s="249"/>
      <c r="O100" s="114"/>
      <c r="P100" s="166">
        <f t="shared" si="2"/>
        <v>0</v>
      </c>
    </row>
    <row r="101" spans="1:16" ht="15.75" customHeight="1" thickBot="1">
      <c r="A101" s="122">
        <v>65</v>
      </c>
      <c r="B101" s="98" t="s">
        <v>348</v>
      </c>
      <c r="C101" s="97" t="s">
        <v>349</v>
      </c>
      <c r="D101" s="249"/>
      <c r="E101" s="249"/>
      <c r="F101" s="249"/>
      <c r="G101" s="146">
        <f t="shared" si="0"/>
        <v>0</v>
      </c>
      <c r="H101" s="146">
        <f t="shared" si="1"/>
        <v>0</v>
      </c>
      <c r="I101" s="99"/>
      <c r="J101" s="249"/>
      <c r="K101" s="114"/>
      <c r="L101" s="249"/>
      <c r="M101" s="117"/>
      <c r="N101" s="249"/>
      <c r="O101" s="114"/>
      <c r="P101" s="166">
        <f t="shared" si="2"/>
        <v>0</v>
      </c>
    </row>
    <row r="102" spans="1:16" ht="15.75" customHeight="1" thickBot="1">
      <c r="A102" s="121">
        <v>66</v>
      </c>
      <c r="B102" s="98" t="s">
        <v>221</v>
      </c>
      <c r="C102" s="97" t="s">
        <v>224</v>
      </c>
      <c r="D102" s="249"/>
      <c r="E102" s="249"/>
      <c r="F102" s="249"/>
      <c r="G102" s="146">
        <f aca="true" t="shared" si="3" ref="G102:G111">E102+F102</f>
        <v>0</v>
      </c>
      <c r="H102" s="146">
        <f aca="true" t="shared" si="4" ref="H102:H111">G102+D102+P102</f>
        <v>0</v>
      </c>
      <c r="I102" s="99"/>
      <c r="J102" s="249"/>
      <c r="K102" s="114"/>
      <c r="L102" s="249"/>
      <c r="M102" s="117"/>
      <c r="N102" s="249"/>
      <c r="O102" s="114"/>
      <c r="P102" s="166">
        <f aca="true" t="shared" si="5" ref="P102:P111">J102+L102+N102</f>
        <v>0</v>
      </c>
    </row>
    <row r="103" spans="1:16" ht="15.75" customHeight="1" thickBot="1">
      <c r="A103" s="122">
        <v>67</v>
      </c>
      <c r="B103" s="98" t="s">
        <v>350</v>
      </c>
      <c r="C103" s="97" t="s">
        <v>225</v>
      </c>
      <c r="D103" s="249"/>
      <c r="E103" s="249"/>
      <c r="F103" s="249"/>
      <c r="G103" s="146">
        <f t="shared" si="3"/>
        <v>0</v>
      </c>
      <c r="H103" s="146">
        <f t="shared" si="4"/>
        <v>0</v>
      </c>
      <c r="I103" s="99"/>
      <c r="J103" s="249"/>
      <c r="K103" s="114"/>
      <c r="L103" s="249"/>
      <c r="M103" s="117"/>
      <c r="N103" s="249"/>
      <c r="O103" s="114"/>
      <c r="P103" s="166">
        <f t="shared" si="5"/>
        <v>0</v>
      </c>
    </row>
    <row r="104" spans="1:16" ht="15.75" customHeight="1" thickBot="1">
      <c r="A104" s="121">
        <v>68</v>
      </c>
      <c r="B104" s="98" t="s">
        <v>222</v>
      </c>
      <c r="C104" s="97" t="s">
        <v>351</v>
      </c>
      <c r="D104" s="249"/>
      <c r="E104" s="249"/>
      <c r="F104" s="249"/>
      <c r="G104" s="146">
        <f t="shared" si="3"/>
        <v>0</v>
      </c>
      <c r="H104" s="146">
        <f t="shared" si="4"/>
        <v>0</v>
      </c>
      <c r="I104" s="99"/>
      <c r="J104" s="249"/>
      <c r="K104" s="114"/>
      <c r="L104" s="249"/>
      <c r="M104" s="117"/>
      <c r="N104" s="249"/>
      <c r="O104" s="114"/>
      <c r="P104" s="166">
        <f t="shared" si="5"/>
        <v>0</v>
      </c>
    </row>
    <row r="105" spans="1:16" ht="15.75" thickBot="1">
      <c r="A105" s="122">
        <v>69</v>
      </c>
      <c r="B105" s="98" t="s">
        <v>353</v>
      </c>
      <c r="C105" s="97" t="s">
        <v>352</v>
      </c>
      <c r="D105" s="249"/>
      <c r="E105" s="249"/>
      <c r="F105" s="249"/>
      <c r="G105" s="146">
        <f t="shared" si="3"/>
        <v>0</v>
      </c>
      <c r="H105" s="146">
        <f t="shared" si="4"/>
        <v>0</v>
      </c>
      <c r="I105" s="99"/>
      <c r="J105" s="249"/>
      <c r="K105" s="114"/>
      <c r="L105" s="249"/>
      <c r="M105" s="117"/>
      <c r="N105" s="249"/>
      <c r="O105" s="114"/>
      <c r="P105" s="166">
        <f t="shared" si="5"/>
        <v>0</v>
      </c>
    </row>
    <row r="106" spans="1:16" ht="15.75" thickBot="1">
      <c r="A106" s="121">
        <v>70</v>
      </c>
      <c r="B106" s="98" t="s">
        <v>292</v>
      </c>
      <c r="C106" s="97" t="s">
        <v>293</v>
      </c>
      <c r="D106" s="249"/>
      <c r="E106" s="249"/>
      <c r="F106" s="249"/>
      <c r="G106" s="146">
        <f t="shared" si="3"/>
        <v>0</v>
      </c>
      <c r="H106" s="146">
        <f t="shared" si="4"/>
        <v>0</v>
      </c>
      <c r="I106" s="99"/>
      <c r="J106" s="249"/>
      <c r="K106" s="114"/>
      <c r="L106" s="249"/>
      <c r="M106" s="117"/>
      <c r="N106" s="249"/>
      <c r="O106" s="114"/>
      <c r="P106" s="166">
        <f t="shared" si="5"/>
        <v>0</v>
      </c>
    </row>
    <row r="107" spans="1:16" ht="15.75" thickBot="1">
      <c r="A107" s="122">
        <v>71</v>
      </c>
      <c r="B107" s="228"/>
      <c r="C107" s="285"/>
      <c r="D107" s="249"/>
      <c r="E107" s="249"/>
      <c r="F107" s="249"/>
      <c r="G107" s="146">
        <f t="shared" si="3"/>
        <v>0</v>
      </c>
      <c r="H107" s="146">
        <f t="shared" si="4"/>
        <v>0</v>
      </c>
      <c r="I107" s="99"/>
      <c r="J107" s="249"/>
      <c r="K107" s="114"/>
      <c r="L107" s="249"/>
      <c r="M107" s="117"/>
      <c r="N107" s="249"/>
      <c r="O107" s="114"/>
      <c r="P107" s="166">
        <f t="shared" si="5"/>
        <v>0</v>
      </c>
    </row>
    <row r="108" spans="1:16" ht="15.75" thickBot="1">
      <c r="A108" s="121">
        <v>72</v>
      </c>
      <c r="B108" s="228"/>
      <c r="C108" s="285"/>
      <c r="D108" s="249"/>
      <c r="E108" s="249"/>
      <c r="F108" s="249"/>
      <c r="G108" s="146">
        <f t="shared" si="3"/>
        <v>0</v>
      </c>
      <c r="H108" s="146">
        <f t="shared" si="4"/>
        <v>0</v>
      </c>
      <c r="I108" s="99"/>
      <c r="J108" s="249"/>
      <c r="K108" s="114"/>
      <c r="L108" s="249"/>
      <c r="M108" s="117"/>
      <c r="N108" s="249"/>
      <c r="O108" s="114"/>
      <c r="P108" s="166">
        <f t="shared" si="5"/>
        <v>0</v>
      </c>
    </row>
    <row r="109" spans="1:16" ht="15.75" thickBot="1">
      <c r="A109" s="122">
        <v>73</v>
      </c>
      <c r="B109" s="228"/>
      <c r="C109" s="285"/>
      <c r="D109" s="249"/>
      <c r="E109" s="249"/>
      <c r="F109" s="249"/>
      <c r="G109" s="146">
        <f t="shared" si="3"/>
        <v>0</v>
      </c>
      <c r="H109" s="146">
        <f t="shared" si="4"/>
        <v>0</v>
      </c>
      <c r="I109" s="99"/>
      <c r="J109" s="249"/>
      <c r="K109" s="114"/>
      <c r="L109" s="249"/>
      <c r="M109" s="117"/>
      <c r="N109" s="249"/>
      <c r="O109" s="114"/>
      <c r="P109" s="166">
        <f t="shared" si="5"/>
        <v>0</v>
      </c>
    </row>
    <row r="110" spans="1:16" ht="15.75" thickBot="1">
      <c r="A110" s="121">
        <v>74</v>
      </c>
      <c r="B110" s="349"/>
      <c r="C110" s="350"/>
      <c r="D110" s="245"/>
      <c r="E110" s="245"/>
      <c r="F110" s="245"/>
      <c r="G110" s="146">
        <f t="shared" si="3"/>
        <v>0</v>
      </c>
      <c r="H110" s="146">
        <f t="shared" si="4"/>
        <v>0</v>
      </c>
      <c r="I110" s="99"/>
      <c r="J110" s="245"/>
      <c r="K110" s="114"/>
      <c r="L110" s="245"/>
      <c r="M110" s="117"/>
      <c r="N110" s="245"/>
      <c r="O110" s="114"/>
      <c r="P110" s="166">
        <f t="shared" si="5"/>
        <v>0</v>
      </c>
    </row>
    <row r="111" spans="1:16" ht="15.75" thickBot="1">
      <c r="A111" s="122">
        <v>75</v>
      </c>
      <c r="B111" s="228"/>
      <c r="C111" s="285"/>
      <c r="D111" s="249"/>
      <c r="E111" s="249"/>
      <c r="F111" s="249"/>
      <c r="G111" s="146">
        <f t="shared" si="3"/>
        <v>0</v>
      </c>
      <c r="H111" s="146">
        <f t="shared" si="4"/>
        <v>0</v>
      </c>
      <c r="I111" s="99"/>
      <c r="J111" s="249"/>
      <c r="K111" s="114"/>
      <c r="L111" s="249"/>
      <c r="M111" s="117"/>
      <c r="N111" s="249"/>
      <c r="O111" s="114"/>
      <c r="P111" s="166">
        <f t="shared" si="5"/>
        <v>0</v>
      </c>
    </row>
    <row r="112" spans="1:28" s="89" customFormat="1" ht="15">
      <c r="A112" s="122"/>
      <c r="B112" s="3"/>
      <c r="C112"/>
      <c r="D112" s="81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 s="89" customFormat="1" ht="15">
      <c r="A113" s="122"/>
      <c r="B113" s="81"/>
      <c r="C113" s="81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 s="89" customFormat="1" ht="15">
      <c r="A114" s="122"/>
      <c r="B114" s="81"/>
      <c r="C114" s="81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s="89" customFormat="1" ht="15">
      <c r="A115" s="10"/>
      <c r="B115"/>
      <c r="C115" s="81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16" s="89" customFormat="1" ht="15">
      <c r="A116" s="351"/>
      <c r="B116" s="81"/>
      <c r="C116" s="81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1:16" s="89" customFormat="1" ht="15">
      <c r="A117" s="352"/>
      <c r="B117" s="81"/>
      <c r="C117" s="81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1:16" s="89" customFormat="1" ht="15">
      <c r="A118" s="351"/>
      <c r="B118" s="81"/>
      <c r="C118" s="81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1:24" s="89" customFormat="1" ht="15">
      <c r="A119" s="122"/>
      <c r="B119" s="81"/>
      <c r="C119" s="91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81"/>
      <c r="R119" s="81"/>
      <c r="S119" s="81"/>
      <c r="T119" s="81"/>
      <c r="U119" s="81"/>
      <c r="V119" s="81"/>
      <c r="W119" s="81"/>
      <c r="X119" s="81"/>
    </row>
    <row r="120" spans="1:24" s="89" customFormat="1" ht="15">
      <c r="A120" s="122"/>
      <c r="B120" s="81"/>
      <c r="C120" s="81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81"/>
      <c r="R120" s="81"/>
      <c r="S120" s="81"/>
      <c r="T120" s="81"/>
      <c r="U120" s="81"/>
      <c r="V120" s="81"/>
      <c r="W120" s="81"/>
      <c r="X120" s="81"/>
    </row>
    <row r="121" spans="1:24" s="89" customFormat="1" ht="15">
      <c r="A121" s="122"/>
      <c r="B121" s="81"/>
      <c r="C121" s="81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81"/>
      <c r="R121" s="81"/>
      <c r="S121" s="81"/>
      <c r="T121" s="81"/>
      <c r="U121" s="81"/>
      <c r="V121" s="81"/>
      <c r="W121" s="81"/>
      <c r="X121" s="81"/>
    </row>
    <row r="122" spans="1:24" s="89" customFormat="1" ht="15">
      <c r="A122" s="81"/>
      <c r="B122" s="91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81"/>
      <c r="Q122" s="81"/>
      <c r="R122" s="81"/>
      <c r="S122" s="81"/>
      <c r="T122" s="81"/>
      <c r="U122" s="81"/>
      <c r="V122" s="81"/>
      <c r="W122" s="81"/>
      <c r="X122" s="81"/>
    </row>
    <row r="123" spans="1:22" s="89" customFormat="1" ht="15">
      <c r="A123" s="81"/>
      <c r="B123" s="81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81"/>
      <c r="Q123" s="81"/>
      <c r="R123" s="81"/>
      <c r="S123" s="81"/>
      <c r="T123" s="81"/>
      <c r="U123" s="81"/>
      <c r="V123" s="81"/>
    </row>
    <row r="124" spans="1:22" s="89" customFormat="1" ht="15">
      <c r="A124" s="81"/>
      <c r="B124" s="81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81"/>
      <c r="Q124" s="81"/>
      <c r="R124" s="81"/>
      <c r="S124" s="81"/>
      <c r="T124" s="81"/>
      <c r="U124" s="81"/>
      <c r="V124" s="81"/>
    </row>
    <row r="125" spans="1:22" s="89" customFormat="1" ht="15">
      <c r="A125" s="81"/>
      <c r="B125" s="81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81"/>
      <c r="Q125" s="81"/>
      <c r="R125" s="81"/>
      <c r="S125" s="81"/>
      <c r="T125" s="81"/>
      <c r="U125" s="81"/>
      <c r="V125" s="81"/>
    </row>
    <row r="126" spans="1:23" s="89" customFormat="1" ht="15">
      <c r="A126" s="81"/>
      <c r="B126" s="81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81"/>
      <c r="Q126" s="81"/>
      <c r="R126" s="81"/>
      <c r="S126" s="81"/>
      <c r="T126" s="81"/>
      <c r="U126" s="81"/>
      <c r="V126" s="81"/>
      <c r="W126" s="353"/>
    </row>
    <row r="127" spans="1:23" s="89" customFormat="1" ht="15">
      <c r="A127" s="81"/>
      <c r="B127" s="81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81"/>
      <c r="Q127" s="81"/>
      <c r="R127" s="81"/>
      <c r="S127" s="81"/>
      <c r="T127" s="81"/>
      <c r="U127" s="81"/>
      <c r="V127" s="81"/>
      <c r="W127" s="353"/>
    </row>
    <row r="128" spans="1:23" s="89" customFormat="1" ht="15">
      <c r="A128" s="81"/>
      <c r="B128" s="81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81"/>
      <c r="Q128" s="81"/>
      <c r="R128" s="81"/>
      <c r="S128" s="81"/>
      <c r="T128" s="81"/>
      <c r="U128" s="81"/>
      <c r="V128" s="81"/>
      <c r="W128" s="353"/>
    </row>
    <row r="129" spans="1:23" s="89" customFormat="1" ht="15">
      <c r="A129" s="81"/>
      <c r="B129" s="81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81"/>
      <c r="Q129" s="81"/>
      <c r="R129" s="81"/>
      <c r="S129" s="81"/>
      <c r="T129" s="81"/>
      <c r="U129" s="81"/>
      <c r="V129" s="81"/>
      <c r="W129" s="353"/>
    </row>
    <row r="130" spans="1:23" s="89" customFormat="1" ht="15">
      <c r="A130" s="81"/>
      <c r="B130" s="81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81"/>
      <c r="Q130" s="81"/>
      <c r="R130" s="81"/>
      <c r="S130" s="81"/>
      <c r="T130" s="81"/>
      <c r="U130" s="81"/>
      <c r="V130" s="81"/>
      <c r="W130" s="353"/>
    </row>
    <row r="131" spans="1:23" s="89" customFormat="1" ht="15">
      <c r="A131" s="81"/>
      <c r="B131" s="81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81"/>
      <c r="Q131" s="81"/>
      <c r="R131" s="81"/>
      <c r="S131" s="81"/>
      <c r="T131" s="81"/>
      <c r="U131" s="81"/>
      <c r="V131" s="81"/>
      <c r="W131" s="353"/>
    </row>
    <row r="132" spans="1:23" s="89" customFormat="1" ht="15">
      <c r="A132" s="81"/>
      <c r="B132" s="81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81"/>
      <c r="Q132" s="81"/>
      <c r="R132" s="81"/>
      <c r="S132" s="81"/>
      <c r="T132" s="81"/>
      <c r="U132" s="81"/>
      <c r="V132" s="81"/>
      <c r="W132" s="353"/>
    </row>
    <row r="133" spans="1:23" s="89" customFormat="1" ht="15">
      <c r="A133" s="81"/>
      <c r="B133" s="91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81"/>
      <c r="Q133" s="81"/>
      <c r="R133" s="81"/>
      <c r="S133" s="81"/>
      <c r="T133" s="81"/>
      <c r="U133" s="81"/>
      <c r="V133" s="81"/>
      <c r="W133" s="353"/>
    </row>
    <row r="134" spans="1:23" s="89" customFormat="1" ht="15">
      <c r="A134" s="81"/>
      <c r="B134" s="81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81"/>
      <c r="Q134" s="81"/>
      <c r="R134" s="81"/>
      <c r="S134" s="81"/>
      <c r="T134" s="81"/>
      <c r="U134" s="81"/>
      <c r="V134" s="81"/>
      <c r="W134" s="353"/>
    </row>
    <row r="135" spans="1:23" s="89" customFormat="1" ht="15">
      <c r="A135" s="81"/>
      <c r="B135" s="81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81"/>
      <c r="Q135" s="81"/>
      <c r="R135" s="81"/>
      <c r="S135" s="81"/>
      <c r="T135" s="81"/>
      <c r="U135" s="81"/>
      <c r="V135" s="81"/>
      <c r="W135" s="353"/>
    </row>
    <row r="136" spans="1:22" s="89" customFormat="1" ht="15">
      <c r="A136" s="81"/>
      <c r="B136" s="81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81"/>
      <c r="Q136" s="81"/>
      <c r="R136" s="81"/>
      <c r="S136" s="81"/>
      <c r="T136" s="81"/>
      <c r="U136" s="81"/>
      <c r="V136" s="81"/>
    </row>
    <row r="137" spans="1:15" ht="15">
      <c r="A137" s="81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</row>
    <row r="138" spans="1:15" ht="15">
      <c r="A138" s="81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</row>
    <row r="139" spans="1:15" ht="15">
      <c r="A139" s="81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</row>
    <row r="140" spans="1:15" ht="15">
      <c r="A140" s="81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</row>
    <row r="141" spans="1:15" ht="15">
      <c r="A141" s="81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</row>
    <row r="142" spans="1:15" ht="15">
      <c r="A142" s="81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</row>
    <row r="143" spans="1:15" ht="15">
      <c r="A143" s="81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</row>
    <row r="144" spans="1:15" ht="15">
      <c r="A144" s="81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</row>
    <row r="145" spans="4:16" ht="15"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</row>
    <row r="146" spans="4:16" ht="15"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</row>
    <row r="147" spans="4:16" ht="15"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4:16" ht="15"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</row>
    <row r="151" ht="15">
      <c r="D151" s="8"/>
    </row>
  </sheetData>
  <sheetProtection/>
  <mergeCells count="26">
    <mergeCell ref="G8:I8"/>
    <mergeCell ref="G9:I9"/>
    <mergeCell ref="A1:Q1"/>
    <mergeCell ref="G5:I5"/>
    <mergeCell ref="G6:I6"/>
    <mergeCell ref="G7:I7"/>
    <mergeCell ref="D9:E9"/>
    <mergeCell ref="E32:G32"/>
    <mergeCell ref="A2:Q2"/>
    <mergeCell ref="A3:Q3"/>
    <mergeCell ref="D19:E19"/>
    <mergeCell ref="B20:C20"/>
    <mergeCell ref="B23:C23"/>
    <mergeCell ref="D5:E5"/>
    <mergeCell ref="D6:E6"/>
    <mergeCell ref="D7:E7"/>
    <mergeCell ref="D8:E8"/>
    <mergeCell ref="D16:E16"/>
    <mergeCell ref="D17:E17"/>
    <mergeCell ref="D18:F18"/>
    <mergeCell ref="D10:E10"/>
    <mergeCell ref="D11:E11"/>
    <mergeCell ref="D12:E12"/>
    <mergeCell ref="D13:E13"/>
    <mergeCell ref="D14:E14"/>
    <mergeCell ref="D15:E15"/>
  </mergeCells>
  <printOptions horizontalCentered="1"/>
  <pageMargins left="0" right="0" top="0.15" bottom="0" header="0.5" footer="0.5"/>
  <pageSetup cellComments="asDisplayed" fitToWidth="0" fitToHeight="1" horizontalDpi="600" verticalDpi="600" orientation="portrait" scale="3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965"/>
  <sheetViews>
    <sheetView zoomScale="60" zoomScaleNormal="60" zoomScalePageLayoutView="0" workbookViewId="0" topLeftCell="A1">
      <selection activeCell="I6" sqref="I6"/>
    </sheetView>
  </sheetViews>
  <sheetFormatPr defaultColWidth="8.88671875" defaultRowHeight="15"/>
  <cols>
    <col min="1" max="1" width="4.10546875" style="0" customWidth="1"/>
    <col min="2" max="2" width="6.10546875" style="0" customWidth="1"/>
    <col min="3" max="3" width="11.99609375" style="0" customWidth="1"/>
    <col min="4" max="4" width="16.88671875" style="120" customWidth="1"/>
    <col min="7" max="7" width="16.3359375" style="0" customWidth="1"/>
    <col min="12" max="12" width="22.4453125" style="0" customWidth="1"/>
    <col min="13" max="13" width="3.5546875" style="0" customWidth="1"/>
  </cols>
  <sheetData>
    <row r="1" spans="1:13" ht="18">
      <c r="A1" s="478" t="s">
        <v>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8"/>
    </row>
    <row r="2" spans="1:12" ht="18">
      <c r="A2" s="478" t="str">
        <f>+'budget4542.a'!A2</f>
        <v>LOCAL HEALTH DEPARTMENT BUDGET PACKAGE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</row>
    <row r="3" spans="1:12" ht="18">
      <c r="A3" s="478" t="s">
        <v>197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</row>
    <row r="4" spans="1:12" ht="18">
      <c r="A4" s="478" t="s">
        <v>396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</row>
    <row r="5" spans="2:9" ht="25.5" customHeight="1">
      <c r="B5" s="62"/>
      <c r="C5" s="62"/>
      <c r="D5" s="138"/>
      <c r="E5" s="63"/>
      <c r="F5" s="64"/>
      <c r="G5" s="64"/>
      <c r="I5" s="287"/>
    </row>
    <row r="6" spans="2:12" ht="18.75" thickBot="1">
      <c r="B6" s="476" t="str">
        <f>+'budget4542.a'!B6</f>
        <v>LOCAL HEALTH DEPT:  </v>
      </c>
      <c r="C6" s="476"/>
      <c r="D6" s="476"/>
      <c r="E6" s="477">
        <f>+'budget4542.a'!D6</f>
        <v>0</v>
      </c>
      <c r="F6" s="477"/>
      <c r="G6" s="477"/>
      <c r="H6" s="53"/>
      <c r="I6" s="70" t="str">
        <f>+'budget4542.a'!G7</f>
        <v>MODIFICATION:                 #</v>
      </c>
      <c r="J6" s="74"/>
      <c r="K6" s="74"/>
      <c r="L6" s="74"/>
    </row>
    <row r="7" spans="2:12" ht="18.75" thickBot="1">
      <c r="B7" s="476" t="str">
        <f>+'budget4542.a'!B10</f>
        <v>PROJECT TITLE:                           </v>
      </c>
      <c r="C7" s="476"/>
      <c r="D7" s="476"/>
      <c r="E7" s="477">
        <f>+'budget4542.a'!D10</f>
        <v>0</v>
      </c>
      <c r="F7" s="477"/>
      <c r="G7" s="477"/>
      <c r="H7" s="53"/>
      <c r="I7" s="70" t="str">
        <f>+'budget4542.a'!G8</f>
        <v>SUPPLEMENT:                   #</v>
      </c>
      <c r="J7" s="74"/>
      <c r="K7" s="74"/>
      <c r="L7" s="74"/>
    </row>
    <row r="8" spans="2:12" ht="18.75" thickBot="1">
      <c r="B8" s="476" t="str">
        <f>+'budget4542.a'!B11</f>
        <v>AWARD NUMBER:                          </v>
      </c>
      <c r="C8" s="476"/>
      <c r="D8" s="476"/>
      <c r="E8" s="477">
        <f>+'budget4542.a'!D11</f>
        <v>0</v>
      </c>
      <c r="F8" s="477"/>
      <c r="G8" s="477"/>
      <c r="H8" s="53"/>
      <c r="I8" s="70" t="str">
        <f>+'budget4542.a'!G9</f>
        <v>REDUCTION:                       #</v>
      </c>
      <c r="J8" s="74"/>
      <c r="K8" s="74"/>
      <c r="L8" s="74"/>
    </row>
    <row r="9" spans="2:12" ht="18.75" thickBot="1">
      <c r="B9" s="476" t="str">
        <f>+'budget4542.a'!B15</f>
        <v>AWARD PERIOD:                            </v>
      </c>
      <c r="C9" s="476"/>
      <c r="D9" s="476"/>
      <c r="E9" s="477">
        <f>+'budget4542.a'!D15</f>
        <v>0</v>
      </c>
      <c r="F9" s="477"/>
      <c r="G9" s="477"/>
      <c r="H9" s="53"/>
      <c r="I9" s="70" t="str">
        <f>+'budget4542.a'!G5</f>
        <v>DATE SUBMITTED:     </v>
      </c>
      <c r="J9" s="74"/>
      <c r="K9" s="74"/>
      <c r="L9" s="74"/>
    </row>
    <row r="10" spans="2:12" ht="18">
      <c r="B10" s="1" t="s">
        <v>0</v>
      </c>
      <c r="C10" s="1" t="s">
        <v>0</v>
      </c>
      <c r="E10" s="2"/>
      <c r="I10" s="62"/>
      <c r="J10" s="62"/>
      <c r="K10" s="62"/>
      <c r="L10" s="62"/>
    </row>
    <row r="11" spans="2:5" ht="18">
      <c r="B11" s="1" t="s">
        <v>298</v>
      </c>
      <c r="E11" s="2"/>
    </row>
    <row r="12" spans="2:4" ht="15.75">
      <c r="B12" s="1" t="s">
        <v>299</v>
      </c>
      <c r="C12" s="1"/>
      <c r="D12" s="4"/>
    </row>
    <row r="13" spans="3:4" ht="15.75">
      <c r="C13" s="1"/>
      <c r="D13" s="4"/>
    </row>
    <row r="14" spans="2:8" ht="15.75">
      <c r="B14" s="260"/>
      <c r="C14" s="188">
        <f>SUM(C18:C171)</f>
        <v>0</v>
      </c>
      <c r="D14" s="189" t="s">
        <v>306</v>
      </c>
      <c r="E14" s="190"/>
      <c r="F14" s="1"/>
      <c r="G14" s="1"/>
      <c r="H14" s="1"/>
    </row>
    <row r="15" spans="2:8" ht="15.75">
      <c r="B15" s="260"/>
      <c r="C15" s="191">
        <f>+'budget4542.a'!P14</f>
        <v>0</v>
      </c>
      <c r="D15" s="187" t="s">
        <v>307</v>
      </c>
      <c r="E15" s="190"/>
      <c r="F15" s="1"/>
      <c r="G15" s="1"/>
      <c r="H15" s="1"/>
    </row>
    <row r="16" spans="2:8" ht="16.5" thickBot="1">
      <c r="B16" s="261"/>
      <c r="C16" s="191">
        <f>+C14-C15</f>
        <v>0</v>
      </c>
      <c r="D16" s="187" t="s">
        <v>308</v>
      </c>
      <c r="E16" s="190"/>
      <c r="F16" s="1"/>
      <c r="G16" s="1"/>
      <c r="H16" s="1"/>
    </row>
    <row r="17" spans="2:12" ht="21" customHeight="1" thickTop="1">
      <c r="B17" s="142" t="s">
        <v>29</v>
      </c>
      <c r="C17" s="170"/>
      <c r="D17" s="171" t="s">
        <v>276</v>
      </c>
      <c r="E17" s="143"/>
      <c r="F17" s="144"/>
      <c r="G17" s="144"/>
      <c r="H17" s="144"/>
      <c r="I17" s="143"/>
      <c r="J17" s="143"/>
      <c r="K17" s="143"/>
      <c r="L17" s="13"/>
    </row>
    <row r="18" spans="2:12" ht="16.5" thickBot="1">
      <c r="B18" s="145" t="s">
        <v>30</v>
      </c>
      <c r="C18" s="172" t="s">
        <v>296</v>
      </c>
      <c r="D18" s="172" t="s">
        <v>31</v>
      </c>
      <c r="E18" s="479" t="s">
        <v>297</v>
      </c>
      <c r="F18" s="479"/>
      <c r="G18" s="479"/>
      <c r="H18" s="479"/>
      <c r="I18" s="479"/>
      <c r="J18" s="479"/>
      <c r="K18" s="479"/>
      <c r="L18" s="480"/>
    </row>
    <row r="19" spans="1:12" ht="17.25" thickBot="1" thickTop="1">
      <c r="A19" s="120">
        <v>1</v>
      </c>
      <c r="B19" s="140" t="str">
        <f>+'budget4542.a'!B37</f>
        <v>0111</v>
      </c>
      <c r="C19" s="141">
        <f>+'budget4542.a'!P37</f>
        <v>0</v>
      </c>
      <c r="D19" s="316"/>
      <c r="E19" s="470"/>
      <c r="F19" s="471"/>
      <c r="G19" s="471"/>
      <c r="H19" s="471"/>
      <c r="I19" s="471"/>
      <c r="J19" s="471"/>
      <c r="K19" s="471"/>
      <c r="L19" s="472"/>
    </row>
    <row r="20" spans="1:13" ht="15.75" thickBot="1">
      <c r="A20" s="120">
        <v>2</v>
      </c>
      <c r="B20" s="140" t="str">
        <f>+'budget4542.a'!B38</f>
        <v>0121</v>
      </c>
      <c r="C20" s="141">
        <f>+'budget4542.a'!P38</f>
        <v>0</v>
      </c>
      <c r="D20" s="317"/>
      <c r="E20" s="481"/>
      <c r="F20" s="482"/>
      <c r="G20" s="482"/>
      <c r="H20" s="482"/>
      <c r="I20" s="482"/>
      <c r="J20" s="482"/>
      <c r="K20" s="482"/>
      <c r="L20" s="483"/>
      <c r="M20" s="49"/>
    </row>
    <row r="21" spans="1:13" ht="15.75" thickBot="1">
      <c r="A21" s="120">
        <v>3</v>
      </c>
      <c r="B21" s="140" t="str">
        <f>+'budget4542.a'!B39</f>
        <v>0131</v>
      </c>
      <c r="C21" s="141">
        <f>+'budget4542.a'!P39</f>
        <v>0</v>
      </c>
      <c r="D21" s="318"/>
      <c r="E21" s="473"/>
      <c r="F21" s="474"/>
      <c r="G21" s="474"/>
      <c r="H21" s="474"/>
      <c r="I21" s="474"/>
      <c r="J21" s="474"/>
      <c r="K21" s="474"/>
      <c r="L21" s="475"/>
      <c r="M21" s="49"/>
    </row>
    <row r="22" spans="1:13" ht="15.75" thickBot="1">
      <c r="A22" s="120">
        <v>4</v>
      </c>
      <c r="B22" s="140" t="str">
        <f>+'budget4542.a'!B40</f>
        <v>0139</v>
      </c>
      <c r="C22" s="141">
        <f>+'budget4542.a'!P40</f>
        <v>0</v>
      </c>
      <c r="D22" s="318"/>
      <c r="E22" s="473"/>
      <c r="F22" s="474"/>
      <c r="G22" s="474"/>
      <c r="H22" s="474"/>
      <c r="I22" s="474"/>
      <c r="J22" s="474"/>
      <c r="K22" s="474"/>
      <c r="L22" s="475"/>
      <c r="M22" s="49"/>
    </row>
    <row r="23" spans="1:13" ht="15.75" thickBot="1">
      <c r="A23" s="120">
        <v>5</v>
      </c>
      <c r="B23" s="140" t="str">
        <f>+'budget4542.a'!B41</f>
        <v>0141</v>
      </c>
      <c r="C23" s="141">
        <f>+'budget4542.a'!P41</f>
        <v>0</v>
      </c>
      <c r="D23" s="318"/>
      <c r="E23" s="473"/>
      <c r="F23" s="474"/>
      <c r="G23" s="474"/>
      <c r="H23" s="474"/>
      <c r="I23" s="474"/>
      <c r="J23" s="474"/>
      <c r="K23" s="474"/>
      <c r="L23" s="475"/>
      <c r="M23" s="49"/>
    </row>
    <row r="24" spans="1:13" ht="15.75" thickBot="1">
      <c r="A24" s="120">
        <v>6</v>
      </c>
      <c r="B24" s="140" t="str">
        <f>+'budget4542.a'!B42</f>
        <v>0142</v>
      </c>
      <c r="C24" s="141">
        <f>+'budget4542.a'!P42</f>
        <v>0</v>
      </c>
      <c r="D24" s="318"/>
      <c r="E24" s="473"/>
      <c r="F24" s="474"/>
      <c r="G24" s="474"/>
      <c r="H24" s="474"/>
      <c r="I24" s="474"/>
      <c r="J24" s="474"/>
      <c r="K24" s="474"/>
      <c r="L24" s="475"/>
      <c r="M24" s="49"/>
    </row>
    <row r="25" spans="1:13" ht="15.75" thickBot="1">
      <c r="A25" s="120">
        <v>7</v>
      </c>
      <c r="B25" s="140" t="str">
        <f>+'budget4542.a'!B43</f>
        <v>0161</v>
      </c>
      <c r="C25" s="141">
        <f>+'budget4542.a'!P43</f>
        <v>0</v>
      </c>
      <c r="D25" s="318"/>
      <c r="E25" s="473"/>
      <c r="F25" s="474"/>
      <c r="G25" s="474"/>
      <c r="H25" s="474"/>
      <c r="I25" s="474"/>
      <c r="J25" s="474"/>
      <c r="K25" s="474"/>
      <c r="L25" s="475"/>
      <c r="M25" s="49"/>
    </row>
    <row r="26" spans="1:13" ht="15.75" thickBot="1">
      <c r="A26" s="120">
        <v>8</v>
      </c>
      <c r="B26" s="140" t="str">
        <f>+'budget4542.a'!B44</f>
        <v>0162</v>
      </c>
      <c r="C26" s="141">
        <f>+'budget4542.a'!P44</f>
        <v>0</v>
      </c>
      <c r="D26" s="318"/>
      <c r="E26" s="473"/>
      <c r="F26" s="474"/>
      <c r="G26" s="474"/>
      <c r="H26" s="474"/>
      <c r="I26" s="474"/>
      <c r="J26" s="474"/>
      <c r="K26" s="474"/>
      <c r="L26" s="475"/>
      <c r="M26" s="49"/>
    </row>
    <row r="27" spans="1:13" ht="15.75" thickBot="1">
      <c r="A27" s="120">
        <v>9</v>
      </c>
      <c r="B27" s="140" t="str">
        <f>+'budget4542.a'!B45</f>
        <v>0171</v>
      </c>
      <c r="C27" s="141">
        <f>+'budget4542.a'!P45</f>
        <v>0</v>
      </c>
      <c r="D27" s="318"/>
      <c r="E27" s="473"/>
      <c r="F27" s="474"/>
      <c r="G27" s="474"/>
      <c r="H27" s="474"/>
      <c r="I27" s="474"/>
      <c r="J27" s="474"/>
      <c r="K27" s="474"/>
      <c r="L27" s="475"/>
      <c r="M27" s="49"/>
    </row>
    <row r="28" spans="1:13" ht="15.75" thickBot="1">
      <c r="A28" s="120">
        <v>10</v>
      </c>
      <c r="B28" s="140" t="str">
        <f>+'budget4542.a'!B46</f>
        <v>0181</v>
      </c>
      <c r="C28" s="141">
        <f>+'budget4542.a'!P46</f>
        <v>0</v>
      </c>
      <c r="D28" s="318"/>
      <c r="E28" s="473"/>
      <c r="F28" s="474"/>
      <c r="G28" s="474"/>
      <c r="H28" s="474"/>
      <c r="I28" s="474"/>
      <c r="J28" s="474"/>
      <c r="K28" s="474"/>
      <c r="L28" s="475"/>
      <c r="M28" s="49"/>
    </row>
    <row r="29" spans="1:13" ht="15.75" thickBot="1">
      <c r="A29" s="120">
        <v>11</v>
      </c>
      <c r="B29" s="140" t="str">
        <f>+'budget4542.a'!B47</f>
        <v>0182</v>
      </c>
      <c r="C29" s="141">
        <f>+'budget4542.a'!P47</f>
        <v>0</v>
      </c>
      <c r="D29" s="318"/>
      <c r="E29" s="473"/>
      <c r="F29" s="474"/>
      <c r="G29" s="474"/>
      <c r="H29" s="474"/>
      <c r="I29" s="474"/>
      <c r="J29" s="474"/>
      <c r="K29" s="474"/>
      <c r="L29" s="475"/>
      <c r="M29" s="49"/>
    </row>
    <row r="30" spans="1:13" ht="15.75" thickBot="1">
      <c r="A30" s="120">
        <v>12</v>
      </c>
      <c r="B30" s="140" t="str">
        <f>+'budget4542.a'!B48</f>
        <v>0201</v>
      </c>
      <c r="C30" s="141">
        <f>+'budget4542.a'!P48</f>
        <v>0</v>
      </c>
      <c r="D30" s="318"/>
      <c r="E30" s="473"/>
      <c r="F30" s="474"/>
      <c r="G30" s="474"/>
      <c r="H30" s="474"/>
      <c r="I30" s="474"/>
      <c r="J30" s="474"/>
      <c r="K30" s="474"/>
      <c r="L30" s="475"/>
      <c r="M30" s="49"/>
    </row>
    <row r="31" spans="1:13" ht="15.75" thickBot="1">
      <c r="A31" s="120">
        <v>13</v>
      </c>
      <c r="B31" s="140" t="str">
        <f>+'budget4542.a'!B49</f>
        <v>0280</v>
      </c>
      <c r="C31" s="141">
        <f>+'budget4542.a'!P49</f>
        <v>0</v>
      </c>
      <c r="D31" s="318"/>
      <c r="E31" s="473"/>
      <c r="F31" s="474"/>
      <c r="G31" s="474"/>
      <c r="H31" s="474"/>
      <c r="I31" s="474"/>
      <c r="J31" s="474"/>
      <c r="K31" s="474"/>
      <c r="L31" s="475"/>
      <c r="M31" s="49"/>
    </row>
    <row r="32" spans="1:13" ht="15.75" thickBot="1">
      <c r="A32" s="120">
        <v>14</v>
      </c>
      <c r="B32" s="140" t="str">
        <f>+'budget4542.a'!B50</f>
        <v>0291</v>
      </c>
      <c r="C32" s="141">
        <f>+'budget4542.a'!P50</f>
        <v>0</v>
      </c>
      <c r="D32" s="318"/>
      <c r="E32" s="473"/>
      <c r="F32" s="474"/>
      <c r="G32" s="474"/>
      <c r="H32" s="474"/>
      <c r="I32" s="474"/>
      <c r="J32" s="474"/>
      <c r="K32" s="474"/>
      <c r="L32" s="475"/>
      <c r="M32" s="49"/>
    </row>
    <row r="33" spans="1:13" ht="15.75" thickBot="1">
      <c r="A33" s="120">
        <v>15</v>
      </c>
      <c r="B33" s="140" t="str">
        <f>+'budget4542.a'!B51</f>
        <v>0292</v>
      </c>
      <c r="C33" s="141">
        <f>+'budget4542.a'!P51</f>
        <v>0</v>
      </c>
      <c r="D33" s="318"/>
      <c r="E33" s="473"/>
      <c r="F33" s="474"/>
      <c r="G33" s="474"/>
      <c r="H33" s="474"/>
      <c r="I33" s="474"/>
      <c r="J33" s="474"/>
      <c r="K33" s="474"/>
      <c r="L33" s="475"/>
      <c r="M33" s="49"/>
    </row>
    <row r="34" spans="1:13" ht="15.75" thickBot="1">
      <c r="A34" s="120">
        <v>16</v>
      </c>
      <c r="B34" s="140" t="str">
        <f>+'budget4542.a'!B52</f>
        <v>0299</v>
      </c>
      <c r="C34" s="141">
        <f>+'budget4542.a'!P52</f>
        <v>0</v>
      </c>
      <c r="D34" s="318"/>
      <c r="E34" s="473"/>
      <c r="F34" s="474"/>
      <c r="G34" s="474"/>
      <c r="H34" s="474"/>
      <c r="I34" s="474"/>
      <c r="J34" s="474"/>
      <c r="K34" s="474"/>
      <c r="L34" s="475"/>
      <c r="M34" s="49"/>
    </row>
    <row r="35" spans="1:13" ht="15.75" thickBot="1">
      <c r="A35" s="120">
        <v>17</v>
      </c>
      <c r="B35" s="140" t="str">
        <f>+'budget4542.a'!B53</f>
        <v>0301</v>
      </c>
      <c r="C35" s="141">
        <f>+'budget4542.a'!P53</f>
        <v>0</v>
      </c>
      <c r="D35" s="318"/>
      <c r="E35" s="473"/>
      <c r="F35" s="474"/>
      <c r="G35" s="474"/>
      <c r="H35" s="474"/>
      <c r="I35" s="474"/>
      <c r="J35" s="474"/>
      <c r="K35" s="474"/>
      <c r="L35" s="475"/>
      <c r="M35" s="49"/>
    </row>
    <row r="36" spans="1:13" ht="15.75" thickBot="1">
      <c r="A36" s="120">
        <v>18</v>
      </c>
      <c r="B36" s="140" t="str">
        <f>+'budget4542.a'!B54</f>
        <v>0304</v>
      </c>
      <c r="C36" s="141">
        <f>+'budget4542.a'!P54</f>
        <v>0</v>
      </c>
      <c r="D36" s="318"/>
      <c r="E36" s="473"/>
      <c r="F36" s="474"/>
      <c r="G36" s="474"/>
      <c r="H36" s="474"/>
      <c r="I36" s="474"/>
      <c r="J36" s="474"/>
      <c r="K36" s="474"/>
      <c r="L36" s="475"/>
      <c r="M36" s="49"/>
    </row>
    <row r="37" spans="1:13" ht="15.75" thickBot="1">
      <c r="A37" s="120">
        <v>19</v>
      </c>
      <c r="B37" s="140" t="str">
        <f>+'budget4542.a'!B55</f>
        <v>0405</v>
      </c>
      <c r="C37" s="141">
        <f>+'budget4542.a'!P55</f>
        <v>0</v>
      </c>
      <c r="D37" s="318"/>
      <c r="E37" s="473"/>
      <c r="F37" s="474"/>
      <c r="G37" s="474"/>
      <c r="H37" s="474"/>
      <c r="I37" s="474"/>
      <c r="J37" s="474"/>
      <c r="K37" s="474"/>
      <c r="L37" s="475"/>
      <c r="M37" s="49"/>
    </row>
    <row r="38" spans="1:13" ht="15.75" thickBot="1">
      <c r="A38" s="120">
        <v>20</v>
      </c>
      <c r="B38" s="140" t="str">
        <f>+'budget4542.a'!B56</f>
        <v>0409</v>
      </c>
      <c r="C38" s="141">
        <f>+'budget4542.a'!P56</f>
        <v>0</v>
      </c>
      <c r="D38" s="318"/>
      <c r="E38" s="473"/>
      <c r="F38" s="474"/>
      <c r="G38" s="474"/>
      <c r="H38" s="474"/>
      <c r="I38" s="474"/>
      <c r="J38" s="474"/>
      <c r="K38" s="474"/>
      <c r="L38" s="475"/>
      <c r="M38" s="49"/>
    </row>
    <row r="39" spans="1:13" ht="15.75" thickBot="1">
      <c r="A39" s="120">
        <v>21</v>
      </c>
      <c r="B39" s="140" t="str">
        <f>+'budget4542.a'!B57</f>
        <v>0415</v>
      </c>
      <c r="C39" s="141">
        <f>+'budget4542.a'!P57</f>
        <v>0</v>
      </c>
      <c r="D39" s="318"/>
      <c r="E39" s="473"/>
      <c r="F39" s="474"/>
      <c r="G39" s="474"/>
      <c r="H39" s="474"/>
      <c r="I39" s="474"/>
      <c r="J39" s="474"/>
      <c r="K39" s="474"/>
      <c r="L39" s="475"/>
      <c r="M39" s="49"/>
    </row>
    <row r="40" spans="1:13" ht="15.75" thickBot="1">
      <c r="A40" s="120">
        <v>22</v>
      </c>
      <c r="B40" s="140" t="str">
        <f>+'budget4542.a'!B58</f>
        <v>0420</v>
      </c>
      <c r="C40" s="141">
        <f>+'budget4542.a'!P58</f>
        <v>0</v>
      </c>
      <c r="D40" s="318"/>
      <c r="E40" s="473"/>
      <c r="F40" s="474"/>
      <c r="G40" s="474"/>
      <c r="H40" s="474"/>
      <c r="I40" s="474"/>
      <c r="J40" s="474"/>
      <c r="K40" s="474"/>
      <c r="L40" s="475"/>
      <c r="M40" s="49"/>
    </row>
    <row r="41" spans="1:13" ht="15.75" thickBot="1">
      <c r="A41" s="120">
        <v>23</v>
      </c>
      <c r="B41" s="140" t="str">
        <f>+'budget4542.a'!B59</f>
        <v>0604</v>
      </c>
      <c r="C41" s="141">
        <f>+'budget4542.a'!P59</f>
        <v>0</v>
      </c>
      <c r="D41" s="318"/>
      <c r="E41" s="473"/>
      <c r="F41" s="474"/>
      <c r="G41" s="474"/>
      <c r="H41" s="474"/>
      <c r="I41" s="474"/>
      <c r="J41" s="474"/>
      <c r="K41" s="474"/>
      <c r="L41" s="475"/>
      <c r="M41" s="49"/>
    </row>
    <row r="42" spans="1:13" ht="15.75" thickBot="1">
      <c r="A42" s="120">
        <v>24</v>
      </c>
      <c r="B42" s="140" t="str">
        <f>+'budget4542.a'!B60</f>
        <v>0613</v>
      </c>
      <c r="C42" s="141">
        <f>+'budget4542.a'!P60</f>
        <v>0</v>
      </c>
      <c r="D42" s="318"/>
      <c r="E42" s="473"/>
      <c r="F42" s="474"/>
      <c r="G42" s="474"/>
      <c r="H42" s="474"/>
      <c r="I42" s="474"/>
      <c r="J42" s="474"/>
      <c r="K42" s="474"/>
      <c r="L42" s="475"/>
      <c r="M42" s="49"/>
    </row>
    <row r="43" spans="1:13" ht="15.75" thickBot="1">
      <c r="A43" s="120">
        <v>25</v>
      </c>
      <c r="B43" s="140" t="str">
        <f>+'budget4542.a'!B61</f>
        <v>0615</v>
      </c>
      <c r="C43" s="141">
        <f>+'budget4542.a'!P61</f>
        <v>0</v>
      </c>
      <c r="D43" s="318"/>
      <c r="E43" s="473"/>
      <c r="F43" s="474"/>
      <c r="G43" s="474"/>
      <c r="H43" s="474"/>
      <c r="I43" s="474"/>
      <c r="J43" s="474"/>
      <c r="K43" s="474"/>
      <c r="L43" s="475"/>
      <c r="M43" s="49"/>
    </row>
    <row r="44" spans="1:13" ht="15.75" thickBot="1">
      <c r="A44" s="120">
        <v>26</v>
      </c>
      <c r="B44" s="140" t="str">
        <f>+'budget4542.a'!B62</f>
        <v>0701</v>
      </c>
      <c r="C44" s="141">
        <f>+'budget4542.a'!P62</f>
        <v>0</v>
      </c>
      <c r="D44" s="318"/>
      <c r="E44" s="473"/>
      <c r="F44" s="474"/>
      <c r="G44" s="474"/>
      <c r="H44" s="474"/>
      <c r="I44" s="474"/>
      <c r="J44" s="474"/>
      <c r="K44" s="474"/>
      <c r="L44" s="475"/>
      <c r="M44" s="49"/>
    </row>
    <row r="45" spans="1:13" ht="15.75" thickBot="1">
      <c r="A45" s="120">
        <v>27</v>
      </c>
      <c r="B45" s="140" t="str">
        <f>+'budget4542.a'!B63</f>
        <v>0703</v>
      </c>
      <c r="C45" s="141">
        <f>+'budget4542.a'!P63</f>
        <v>0</v>
      </c>
      <c r="D45" s="318"/>
      <c r="E45" s="473"/>
      <c r="F45" s="474"/>
      <c r="G45" s="474"/>
      <c r="H45" s="474"/>
      <c r="I45" s="474"/>
      <c r="J45" s="474"/>
      <c r="K45" s="474"/>
      <c r="L45" s="475"/>
      <c r="M45" s="49"/>
    </row>
    <row r="46" spans="1:13" ht="15.75" thickBot="1">
      <c r="A46" s="120">
        <v>28</v>
      </c>
      <c r="B46" s="140" t="str">
        <f>+'budget4542.a'!B64</f>
        <v>0705</v>
      </c>
      <c r="C46" s="141">
        <f>+'budget4542.a'!P64</f>
        <v>0</v>
      </c>
      <c r="D46" s="318"/>
      <c r="E46" s="473"/>
      <c r="F46" s="474"/>
      <c r="G46" s="474"/>
      <c r="H46" s="474"/>
      <c r="I46" s="474"/>
      <c r="J46" s="474"/>
      <c r="K46" s="474"/>
      <c r="L46" s="475"/>
      <c r="M46" s="49"/>
    </row>
    <row r="47" spans="1:13" ht="15.75" thickBot="1">
      <c r="A47" s="120">
        <v>29</v>
      </c>
      <c r="B47" s="140" t="str">
        <f>+'budget4542.a'!B65</f>
        <v>0801</v>
      </c>
      <c r="C47" s="141">
        <f>+'budget4542.a'!P65</f>
        <v>0</v>
      </c>
      <c r="D47" s="318"/>
      <c r="E47" s="473"/>
      <c r="F47" s="474"/>
      <c r="G47" s="474"/>
      <c r="H47" s="474"/>
      <c r="I47" s="474"/>
      <c r="J47" s="474"/>
      <c r="K47" s="474"/>
      <c r="L47" s="475"/>
      <c r="M47" s="49"/>
    </row>
    <row r="48" spans="1:13" ht="15.75" thickBot="1">
      <c r="A48" s="120">
        <v>30</v>
      </c>
      <c r="B48" s="140" t="str">
        <f>+'budget4542.a'!B66</f>
        <v>0803</v>
      </c>
      <c r="C48" s="141">
        <f>+'budget4542.a'!P66</f>
        <v>0</v>
      </c>
      <c r="D48" s="318"/>
      <c r="E48" s="473"/>
      <c r="F48" s="474"/>
      <c r="G48" s="474"/>
      <c r="H48" s="474"/>
      <c r="I48" s="474"/>
      <c r="J48" s="474"/>
      <c r="K48" s="474"/>
      <c r="L48" s="475"/>
      <c r="M48" s="49"/>
    </row>
    <row r="49" spans="1:13" ht="15.75" thickBot="1">
      <c r="A49" s="120">
        <v>31</v>
      </c>
      <c r="B49" s="140" t="str">
        <f>+'budget4542.a'!B67</f>
        <v>0812</v>
      </c>
      <c r="C49" s="141">
        <f>+'budget4542.a'!P67</f>
        <v>0</v>
      </c>
      <c r="D49" s="318"/>
      <c r="E49" s="473"/>
      <c r="F49" s="474"/>
      <c r="G49" s="474"/>
      <c r="H49" s="474"/>
      <c r="I49" s="474"/>
      <c r="J49" s="474"/>
      <c r="K49" s="474"/>
      <c r="L49" s="475"/>
      <c r="M49" s="49"/>
    </row>
    <row r="50" spans="1:13" ht="15.75" thickBot="1">
      <c r="A50" s="120">
        <v>32</v>
      </c>
      <c r="B50" s="140" t="str">
        <f>+'budget4542.a'!B68</f>
        <v>0816</v>
      </c>
      <c r="C50" s="141">
        <f>+'budget4542.a'!P68</f>
        <v>0</v>
      </c>
      <c r="D50" s="318"/>
      <c r="E50" s="473"/>
      <c r="F50" s="474"/>
      <c r="G50" s="474"/>
      <c r="H50" s="474"/>
      <c r="I50" s="474"/>
      <c r="J50" s="474"/>
      <c r="K50" s="474"/>
      <c r="L50" s="475"/>
      <c r="M50" s="49"/>
    </row>
    <row r="51" spans="1:13" ht="15.75" thickBot="1">
      <c r="A51" s="120">
        <v>33</v>
      </c>
      <c r="B51" s="140" t="str">
        <f>+'budget4542.a'!B69</f>
        <v>0833</v>
      </c>
      <c r="C51" s="141">
        <f>+'budget4542.a'!P69</f>
        <v>0</v>
      </c>
      <c r="D51" s="318"/>
      <c r="E51" s="473"/>
      <c r="F51" s="474"/>
      <c r="G51" s="474"/>
      <c r="H51" s="474"/>
      <c r="I51" s="474"/>
      <c r="J51" s="474"/>
      <c r="K51" s="474"/>
      <c r="L51" s="475"/>
      <c r="M51" s="49"/>
    </row>
    <row r="52" spans="1:13" ht="15.75" thickBot="1">
      <c r="A52" s="120">
        <v>34</v>
      </c>
      <c r="B52" s="140" t="str">
        <f>+'budget4542.a'!B70</f>
        <v>0834</v>
      </c>
      <c r="C52" s="141">
        <f>+'budget4542.a'!P70</f>
        <v>0</v>
      </c>
      <c r="D52" s="318"/>
      <c r="E52" s="473"/>
      <c r="F52" s="474"/>
      <c r="G52" s="474"/>
      <c r="H52" s="474"/>
      <c r="I52" s="474"/>
      <c r="J52" s="474"/>
      <c r="K52" s="474"/>
      <c r="L52" s="475"/>
      <c r="M52" s="49"/>
    </row>
    <row r="53" spans="1:13" ht="15.75" thickBot="1">
      <c r="A53" s="120">
        <v>35</v>
      </c>
      <c r="B53" s="140" t="str">
        <f>+'budget4542.a'!B71</f>
        <v>0835</v>
      </c>
      <c r="C53" s="141">
        <f>+'budget4542.a'!P71</f>
        <v>0</v>
      </c>
      <c r="D53" s="318"/>
      <c r="E53" s="473"/>
      <c r="F53" s="474"/>
      <c r="G53" s="474"/>
      <c r="H53" s="474"/>
      <c r="I53" s="474"/>
      <c r="J53" s="474"/>
      <c r="K53" s="474"/>
      <c r="L53" s="475"/>
      <c r="M53" s="49"/>
    </row>
    <row r="54" spans="1:13" ht="15.75" thickBot="1">
      <c r="A54" s="120">
        <v>36</v>
      </c>
      <c r="B54" s="140" t="str">
        <f>+'budget4542.a'!B72</f>
        <v>0838</v>
      </c>
      <c r="C54" s="141">
        <f>+'budget4542.a'!P72</f>
        <v>0</v>
      </c>
      <c r="D54" s="318"/>
      <c r="E54" s="473"/>
      <c r="F54" s="474"/>
      <c r="G54" s="474"/>
      <c r="H54" s="474"/>
      <c r="I54" s="474"/>
      <c r="J54" s="474"/>
      <c r="K54" s="474"/>
      <c r="L54" s="475"/>
      <c r="M54" s="49"/>
    </row>
    <row r="55" spans="1:13" ht="15.75" thickBot="1">
      <c r="A55" s="120">
        <v>37</v>
      </c>
      <c r="B55" s="140" t="str">
        <f>+'budget4542.a'!B73</f>
        <v>0839</v>
      </c>
      <c r="C55" s="141">
        <f>+'budget4542.a'!P73</f>
        <v>0</v>
      </c>
      <c r="D55" s="318"/>
      <c r="E55" s="473"/>
      <c r="F55" s="474"/>
      <c r="G55" s="474"/>
      <c r="H55" s="474"/>
      <c r="I55" s="474"/>
      <c r="J55" s="474"/>
      <c r="K55" s="474"/>
      <c r="L55" s="475"/>
      <c r="M55" s="49"/>
    </row>
    <row r="56" spans="1:13" ht="15.75" thickBot="1">
      <c r="A56" s="120">
        <v>38</v>
      </c>
      <c r="B56" s="140" t="str">
        <f>+'budget4542.a'!B74</f>
        <v>0853</v>
      </c>
      <c r="C56" s="141">
        <f>+'budget4542.a'!P74</f>
        <v>0</v>
      </c>
      <c r="D56" s="318"/>
      <c r="E56" s="473"/>
      <c r="F56" s="474"/>
      <c r="G56" s="474"/>
      <c r="H56" s="474"/>
      <c r="I56" s="474"/>
      <c r="J56" s="474"/>
      <c r="K56" s="474"/>
      <c r="L56" s="475"/>
      <c r="M56" s="49"/>
    </row>
    <row r="57" spans="1:13" ht="15.75" thickBot="1">
      <c r="A57" s="120">
        <v>39</v>
      </c>
      <c r="B57" s="140" t="str">
        <f>+'budget4542.a'!B75</f>
        <v>0854</v>
      </c>
      <c r="C57" s="141">
        <f>+'budget4542.a'!P75</f>
        <v>0</v>
      </c>
      <c r="D57" s="318"/>
      <c r="E57" s="473"/>
      <c r="F57" s="474"/>
      <c r="G57" s="474"/>
      <c r="H57" s="474"/>
      <c r="I57" s="474"/>
      <c r="J57" s="474"/>
      <c r="K57" s="474"/>
      <c r="L57" s="475"/>
      <c r="M57" s="49"/>
    </row>
    <row r="58" spans="1:13" ht="15.75" thickBot="1">
      <c r="A58" s="120">
        <v>40</v>
      </c>
      <c r="B58" s="140" t="str">
        <f>+'budget4542.a'!B76</f>
        <v>0856</v>
      </c>
      <c r="C58" s="141">
        <f>+'budget4542.a'!P76</f>
        <v>0</v>
      </c>
      <c r="D58" s="318"/>
      <c r="E58" s="473"/>
      <c r="F58" s="474"/>
      <c r="G58" s="474"/>
      <c r="H58" s="474"/>
      <c r="I58" s="474"/>
      <c r="J58" s="474"/>
      <c r="K58" s="474"/>
      <c r="L58" s="475"/>
      <c r="M58" s="49"/>
    </row>
    <row r="59" spans="1:13" ht="15.75" thickBot="1">
      <c r="A59" s="120">
        <v>41</v>
      </c>
      <c r="B59" s="140" t="str">
        <f>+'budget4542.a'!B77</f>
        <v>0860</v>
      </c>
      <c r="C59" s="141">
        <f>+'budget4542.a'!P77</f>
        <v>0</v>
      </c>
      <c r="D59" s="318"/>
      <c r="E59" s="473"/>
      <c r="F59" s="474"/>
      <c r="G59" s="474"/>
      <c r="H59" s="474"/>
      <c r="I59" s="474"/>
      <c r="J59" s="474"/>
      <c r="K59" s="474"/>
      <c r="L59" s="475"/>
      <c r="M59" s="49"/>
    </row>
    <row r="60" spans="1:13" ht="15.75" thickBot="1">
      <c r="A60" s="120">
        <v>42</v>
      </c>
      <c r="B60" s="140" t="str">
        <f>+'budget4542.a'!B78</f>
        <v>0869</v>
      </c>
      <c r="C60" s="141">
        <f>+'budget4542.a'!P78</f>
        <v>0</v>
      </c>
      <c r="D60" s="318"/>
      <c r="E60" s="473"/>
      <c r="F60" s="474"/>
      <c r="G60" s="474"/>
      <c r="H60" s="474"/>
      <c r="I60" s="474"/>
      <c r="J60" s="474"/>
      <c r="K60" s="474"/>
      <c r="L60" s="475"/>
      <c r="M60" s="49"/>
    </row>
    <row r="61" spans="1:13" ht="15.75" thickBot="1">
      <c r="A61" s="120">
        <v>43</v>
      </c>
      <c r="B61" s="140" t="str">
        <f>+'budget4542.a'!B79</f>
        <v>0873</v>
      </c>
      <c r="C61" s="141">
        <f>+'budget4542.a'!P79</f>
        <v>0</v>
      </c>
      <c r="D61" s="318"/>
      <c r="E61" s="473"/>
      <c r="F61" s="474"/>
      <c r="G61" s="474"/>
      <c r="H61" s="474"/>
      <c r="I61" s="474"/>
      <c r="J61" s="474"/>
      <c r="K61" s="474"/>
      <c r="L61" s="475"/>
      <c r="M61" s="49"/>
    </row>
    <row r="62" spans="1:13" ht="15.75" thickBot="1">
      <c r="A62" s="120">
        <v>44</v>
      </c>
      <c r="B62" s="140" t="str">
        <f>+'budget4542.a'!B80</f>
        <v>0881</v>
      </c>
      <c r="C62" s="141">
        <f>+'budget4542.a'!P80</f>
        <v>0</v>
      </c>
      <c r="D62" s="318"/>
      <c r="E62" s="473"/>
      <c r="F62" s="474"/>
      <c r="G62" s="474"/>
      <c r="H62" s="474"/>
      <c r="I62" s="474"/>
      <c r="J62" s="474"/>
      <c r="K62" s="474"/>
      <c r="L62" s="475"/>
      <c r="M62" s="49"/>
    </row>
    <row r="63" spans="1:13" ht="15.75" thickBot="1">
      <c r="A63" s="120">
        <v>45</v>
      </c>
      <c r="B63" s="140" t="str">
        <f>+'budget4542.a'!B81</f>
        <v>0885</v>
      </c>
      <c r="C63" s="141">
        <f>+'budget4542.a'!P81</f>
        <v>0</v>
      </c>
      <c r="D63" s="318"/>
      <c r="E63" s="473"/>
      <c r="F63" s="474"/>
      <c r="G63" s="474"/>
      <c r="H63" s="474"/>
      <c r="I63" s="474"/>
      <c r="J63" s="474"/>
      <c r="K63" s="474"/>
      <c r="L63" s="475"/>
      <c r="M63" s="49"/>
    </row>
    <row r="64" spans="1:13" ht="15.75" thickBot="1">
      <c r="A64" s="120">
        <v>46</v>
      </c>
      <c r="B64" s="140" t="str">
        <f>+'budget4542.a'!B82</f>
        <v>0896</v>
      </c>
      <c r="C64" s="141">
        <f>+'budget4542.a'!P82</f>
        <v>0</v>
      </c>
      <c r="D64" s="318"/>
      <c r="E64" s="473"/>
      <c r="F64" s="474"/>
      <c r="G64" s="474"/>
      <c r="H64" s="474"/>
      <c r="I64" s="474"/>
      <c r="J64" s="474"/>
      <c r="K64" s="474"/>
      <c r="L64" s="475"/>
      <c r="M64" s="49"/>
    </row>
    <row r="65" spans="1:13" ht="15.75" thickBot="1">
      <c r="A65" s="120">
        <v>47</v>
      </c>
      <c r="B65" s="140" t="str">
        <f>+'budget4542.a'!B83</f>
        <v>0899</v>
      </c>
      <c r="C65" s="141">
        <f>+'budget4542.a'!P83</f>
        <v>0</v>
      </c>
      <c r="D65" s="318"/>
      <c r="E65" s="473"/>
      <c r="F65" s="474"/>
      <c r="G65" s="474"/>
      <c r="H65" s="474"/>
      <c r="I65" s="474"/>
      <c r="J65" s="474"/>
      <c r="K65" s="474"/>
      <c r="L65" s="475"/>
      <c r="M65" s="49"/>
    </row>
    <row r="66" spans="1:13" ht="15.75" thickBot="1">
      <c r="A66" s="120">
        <v>48</v>
      </c>
      <c r="B66" s="140" t="str">
        <f>+'budget4542.a'!B84</f>
        <v>0909</v>
      </c>
      <c r="C66" s="141">
        <f>+'budget4542.a'!P84</f>
        <v>0</v>
      </c>
      <c r="D66" s="318"/>
      <c r="E66" s="473"/>
      <c r="F66" s="474"/>
      <c r="G66" s="474"/>
      <c r="H66" s="474"/>
      <c r="I66" s="474"/>
      <c r="J66" s="474"/>
      <c r="K66" s="474"/>
      <c r="L66" s="475"/>
      <c r="M66" s="49"/>
    </row>
    <row r="67" spans="1:13" ht="15.75" thickBot="1">
      <c r="A67" s="120">
        <v>49</v>
      </c>
      <c r="B67" s="140" t="str">
        <f>+'budget4542.a'!B85</f>
        <v>0919</v>
      </c>
      <c r="C67" s="141">
        <f>+'budget4542.a'!P85</f>
        <v>0</v>
      </c>
      <c r="D67" s="318"/>
      <c r="E67" s="473"/>
      <c r="F67" s="474"/>
      <c r="G67" s="474"/>
      <c r="H67" s="474"/>
      <c r="I67" s="474"/>
      <c r="J67" s="474"/>
      <c r="K67" s="474"/>
      <c r="L67" s="475"/>
      <c r="M67" s="49"/>
    </row>
    <row r="68" spans="1:13" ht="15.75" thickBot="1">
      <c r="A68" s="120">
        <v>50</v>
      </c>
      <c r="B68" s="140" t="str">
        <f>+'budget4542.a'!B86</f>
        <v>0924</v>
      </c>
      <c r="C68" s="141">
        <f>+'budget4542.a'!P86</f>
        <v>0</v>
      </c>
      <c r="D68" s="318"/>
      <c r="E68" s="473"/>
      <c r="F68" s="474"/>
      <c r="G68" s="474"/>
      <c r="H68" s="474"/>
      <c r="I68" s="474"/>
      <c r="J68" s="474"/>
      <c r="K68" s="474"/>
      <c r="L68" s="475"/>
      <c r="M68" s="49"/>
    </row>
    <row r="69" spans="1:13" ht="15.75" thickBot="1">
      <c r="A69" s="120">
        <v>51</v>
      </c>
      <c r="B69" s="140" t="str">
        <f>+'budget4542.a'!B87</f>
        <v>0953</v>
      </c>
      <c r="C69" s="141">
        <f>+'budget4542.a'!P87</f>
        <v>0</v>
      </c>
      <c r="D69" s="318"/>
      <c r="E69" s="473"/>
      <c r="F69" s="474"/>
      <c r="G69" s="474"/>
      <c r="H69" s="474"/>
      <c r="I69" s="474"/>
      <c r="J69" s="474"/>
      <c r="K69" s="474"/>
      <c r="L69" s="475"/>
      <c r="M69" s="49"/>
    </row>
    <row r="70" spans="1:13" ht="15.75" thickBot="1">
      <c r="A70" s="120">
        <v>52</v>
      </c>
      <c r="B70" s="140" t="str">
        <f>+'budget4542.a'!B88</f>
        <v>0957</v>
      </c>
      <c r="C70" s="141">
        <f>+'budget4542.a'!P88</f>
        <v>0</v>
      </c>
      <c r="D70" s="318"/>
      <c r="E70" s="473"/>
      <c r="F70" s="474"/>
      <c r="G70" s="474"/>
      <c r="H70" s="474"/>
      <c r="I70" s="474"/>
      <c r="J70" s="474"/>
      <c r="K70" s="474"/>
      <c r="L70" s="475"/>
      <c r="M70" s="49"/>
    </row>
    <row r="71" spans="1:13" ht="15.75" thickBot="1">
      <c r="A71" s="120">
        <v>53</v>
      </c>
      <c r="B71" s="140" t="str">
        <f>+'budget4542.a'!B89</f>
        <v>0965</v>
      </c>
      <c r="C71" s="141">
        <f>+'budget4542.a'!P89</f>
        <v>0</v>
      </c>
      <c r="D71" s="318"/>
      <c r="E71" s="473"/>
      <c r="F71" s="474"/>
      <c r="G71" s="474"/>
      <c r="H71" s="474"/>
      <c r="I71" s="474"/>
      <c r="J71" s="474"/>
      <c r="K71" s="474"/>
      <c r="L71" s="475"/>
      <c r="M71" s="49"/>
    </row>
    <row r="72" spans="1:13" ht="15.75" thickBot="1">
      <c r="A72" s="120">
        <v>54</v>
      </c>
      <c r="B72" s="140" t="str">
        <f>+'budget4542.a'!B90</f>
        <v>0986</v>
      </c>
      <c r="C72" s="141">
        <f>+'budget4542.a'!P90</f>
        <v>0</v>
      </c>
      <c r="D72" s="318"/>
      <c r="E72" s="473"/>
      <c r="F72" s="474"/>
      <c r="G72" s="474"/>
      <c r="H72" s="474"/>
      <c r="I72" s="474"/>
      <c r="J72" s="474"/>
      <c r="K72" s="474"/>
      <c r="L72" s="475"/>
      <c r="M72" s="49"/>
    </row>
    <row r="73" spans="1:13" ht="15.75" thickBot="1">
      <c r="A73" s="120">
        <v>55</v>
      </c>
      <c r="B73" s="140" t="str">
        <f>+'budget4542.a'!B91</f>
        <v>1060</v>
      </c>
      <c r="C73" s="141">
        <f>+'budget4542.a'!P91</f>
        <v>0</v>
      </c>
      <c r="D73" s="318"/>
      <c r="E73" s="473"/>
      <c r="F73" s="474"/>
      <c r="G73" s="474"/>
      <c r="H73" s="474"/>
      <c r="I73" s="474"/>
      <c r="J73" s="474"/>
      <c r="K73" s="474"/>
      <c r="L73" s="475"/>
      <c r="M73" s="49"/>
    </row>
    <row r="74" spans="1:13" ht="15.75" thickBot="1">
      <c r="A74" s="120">
        <v>56</v>
      </c>
      <c r="B74" s="140" t="str">
        <f>+'budget4542.a'!B92</f>
        <v>1073</v>
      </c>
      <c r="C74" s="141">
        <f>+'budget4542.a'!P92</f>
        <v>0</v>
      </c>
      <c r="D74" s="318"/>
      <c r="E74" s="473"/>
      <c r="F74" s="474"/>
      <c r="G74" s="474"/>
      <c r="H74" s="474"/>
      <c r="I74" s="474"/>
      <c r="J74" s="474"/>
      <c r="K74" s="474"/>
      <c r="L74" s="475"/>
      <c r="M74" s="49"/>
    </row>
    <row r="75" spans="1:13" ht="15.75" thickBot="1">
      <c r="A75" s="120">
        <v>57</v>
      </c>
      <c r="B75" s="140" t="str">
        <f>+'budget4542.a'!B93</f>
        <v>1180</v>
      </c>
      <c r="C75" s="141">
        <f>+'budget4542.a'!P93</f>
        <v>0</v>
      </c>
      <c r="D75" s="318"/>
      <c r="E75" s="473"/>
      <c r="F75" s="474"/>
      <c r="G75" s="474"/>
      <c r="H75" s="474"/>
      <c r="I75" s="474"/>
      <c r="J75" s="474"/>
      <c r="K75" s="474"/>
      <c r="L75" s="475"/>
      <c r="M75" s="49"/>
    </row>
    <row r="76" spans="1:13" ht="15.75" thickBot="1">
      <c r="A76" s="120">
        <v>58</v>
      </c>
      <c r="B76" s="140" t="str">
        <f>+'budget4542.a'!B94</f>
        <v>1192</v>
      </c>
      <c r="C76" s="141">
        <f>+'budget4542.a'!P94</f>
        <v>0</v>
      </c>
      <c r="D76" s="318"/>
      <c r="E76" s="473"/>
      <c r="F76" s="474"/>
      <c r="G76" s="474"/>
      <c r="H76" s="474"/>
      <c r="I76" s="474"/>
      <c r="J76" s="474"/>
      <c r="K76" s="474"/>
      <c r="L76" s="475"/>
      <c r="M76" s="49"/>
    </row>
    <row r="77" spans="1:13" ht="15.75" thickBot="1">
      <c r="A77" s="120">
        <v>59</v>
      </c>
      <c r="B77" s="140" t="str">
        <f>+'budget4542.a'!B95</f>
        <v>1193</v>
      </c>
      <c r="C77" s="141">
        <f>+'budget4542.a'!P95</f>
        <v>0</v>
      </c>
      <c r="D77" s="318"/>
      <c r="E77" s="473"/>
      <c r="F77" s="474"/>
      <c r="G77" s="474"/>
      <c r="H77" s="474"/>
      <c r="I77" s="474"/>
      <c r="J77" s="474"/>
      <c r="K77" s="474"/>
      <c r="L77" s="475"/>
      <c r="M77" s="49"/>
    </row>
    <row r="78" spans="1:13" ht="15.75" thickBot="1">
      <c r="A78" s="120">
        <v>60</v>
      </c>
      <c r="B78" s="140" t="str">
        <f>+'budget4542.a'!B96</f>
        <v>1331</v>
      </c>
      <c r="C78" s="141">
        <f>+'budget4542.a'!P96</f>
        <v>0</v>
      </c>
      <c r="D78" s="318"/>
      <c r="E78" s="473"/>
      <c r="F78" s="474"/>
      <c r="G78" s="474"/>
      <c r="H78" s="474"/>
      <c r="I78" s="474"/>
      <c r="J78" s="474"/>
      <c r="K78" s="474"/>
      <c r="L78" s="475"/>
      <c r="M78" s="49"/>
    </row>
    <row r="79" spans="1:13" ht="15.75" thickBot="1">
      <c r="A79" s="120">
        <v>61</v>
      </c>
      <c r="B79" s="140" t="str">
        <f>+'budget4542.a'!B97</f>
        <v>1332</v>
      </c>
      <c r="C79" s="141">
        <f>+'budget4542.a'!P97</f>
        <v>0</v>
      </c>
      <c r="D79" s="318"/>
      <c r="E79" s="473"/>
      <c r="F79" s="474"/>
      <c r="G79" s="474"/>
      <c r="H79" s="474"/>
      <c r="I79" s="474"/>
      <c r="J79" s="474"/>
      <c r="K79" s="474"/>
      <c r="L79" s="475"/>
      <c r="M79" s="49"/>
    </row>
    <row r="80" spans="1:13" ht="15.75" thickBot="1">
      <c r="A80" s="120">
        <v>62</v>
      </c>
      <c r="B80" s="140" t="str">
        <f>+'budget4542.a'!B98</f>
        <v>1334</v>
      </c>
      <c r="C80" s="141">
        <f>+'budget4542.a'!P98</f>
        <v>0</v>
      </c>
      <c r="D80" s="318"/>
      <c r="E80" s="473"/>
      <c r="F80" s="474"/>
      <c r="G80" s="474"/>
      <c r="H80" s="474"/>
      <c r="I80" s="474"/>
      <c r="J80" s="474"/>
      <c r="K80" s="474"/>
      <c r="L80" s="475"/>
      <c r="M80" s="8"/>
    </row>
    <row r="81" spans="1:13" ht="15.75" thickBot="1">
      <c r="A81" s="120">
        <v>63</v>
      </c>
      <c r="B81" s="140" t="str">
        <f>+'budget4542.a'!B99</f>
        <v>1336</v>
      </c>
      <c r="C81" s="141">
        <f>+'budget4542.a'!P99</f>
        <v>0</v>
      </c>
      <c r="D81" s="318"/>
      <c r="E81" s="473"/>
      <c r="F81" s="474"/>
      <c r="G81" s="474"/>
      <c r="H81" s="474"/>
      <c r="I81" s="474"/>
      <c r="J81" s="474"/>
      <c r="K81" s="474"/>
      <c r="L81" s="475"/>
      <c r="M81" s="8"/>
    </row>
    <row r="82" spans="1:13" ht="15.75" thickBot="1">
      <c r="A82" s="120">
        <v>64</v>
      </c>
      <c r="B82" s="140" t="str">
        <f>+'budget4542.a'!B100</f>
        <v>1600</v>
      </c>
      <c r="C82" s="141">
        <f>+'budget4542.a'!P100</f>
        <v>0</v>
      </c>
      <c r="D82" s="318"/>
      <c r="E82" s="473"/>
      <c r="F82" s="474"/>
      <c r="G82" s="474"/>
      <c r="H82" s="474"/>
      <c r="I82" s="474"/>
      <c r="J82" s="474"/>
      <c r="K82" s="474"/>
      <c r="L82" s="475"/>
      <c r="M82" s="8"/>
    </row>
    <row r="83" spans="1:13" ht="15.75" thickBot="1">
      <c r="A83" s="120">
        <v>65</v>
      </c>
      <c r="B83" s="140" t="str">
        <f>+'budget4542.a'!B101</f>
        <v>1602</v>
      </c>
      <c r="C83" s="141">
        <f>+'budget4542.a'!P101</f>
        <v>0</v>
      </c>
      <c r="D83" s="318"/>
      <c r="E83" s="473"/>
      <c r="F83" s="474"/>
      <c r="G83" s="474"/>
      <c r="H83" s="474"/>
      <c r="I83" s="474"/>
      <c r="J83" s="474"/>
      <c r="K83" s="474"/>
      <c r="L83" s="475"/>
      <c r="M83" s="8"/>
    </row>
    <row r="84" spans="1:13" ht="15.75" thickBot="1">
      <c r="A84" s="120">
        <v>66</v>
      </c>
      <c r="B84" s="140" t="str">
        <f>+'budget4542.a'!B102</f>
        <v>1603</v>
      </c>
      <c r="C84" s="141">
        <f>+'budget4542.a'!P102</f>
        <v>0</v>
      </c>
      <c r="D84" s="318"/>
      <c r="E84" s="473"/>
      <c r="F84" s="474"/>
      <c r="G84" s="474"/>
      <c r="H84" s="474"/>
      <c r="I84" s="474"/>
      <c r="J84" s="474"/>
      <c r="K84" s="474"/>
      <c r="L84" s="475"/>
      <c r="M84" s="8"/>
    </row>
    <row r="85" spans="1:13" ht="15.75" thickBot="1">
      <c r="A85" s="120">
        <v>67</v>
      </c>
      <c r="B85" s="140" t="str">
        <f>+'budget4542.a'!B103</f>
        <v>1606</v>
      </c>
      <c r="C85" s="141">
        <f>+'budget4542.a'!P103</f>
        <v>0</v>
      </c>
      <c r="D85" s="318"/>
      <c r="E85" s="473"/>
      <c r="F85" s="474"/>
      <c r="G85" s="474"/>
      <c r="H85" s="474"/>
      <c r="I85" s="474"/>
      <c r="J85" s="474"/>
      <c r="K85" s="474"/>
      <c r="L85" s="475"/>
      <c r="M85" s="8"/>
    </row>
    <row r="86" spans="1:13" ht="15.75" thickBot="1">
      <c r="A86" s="120">
        <v>68</v>
      </c>
      <c r="B86" s="140" t="str">
        <f>+'budget4542.a'!B104</f>
        <v>1607</v>
      </c>
      <c r="C86" s="141">
        <f>+'budget4542.a'!P104</f>
        <v>0</v>
      </c>
      <c r="D86" s="318"/>
      <c r="E86" s="473"/>
      <c r="F86" s="474"/>
      <c r="G86" s="474"/>
      <c r="H86" s="474"/>
      <c r="I86" s="474"/>
      <c r="J86" s="474"/>
      <c r="K86" s="474"/>
      <c r="L86" s="475"/>
      <c r="M86" s="8"/>
    </row>
    <row r="87" spans="1:13" ht="15.75" thickBot="1">
      <c r="A87" s="120">
        <v>69</v>
      </c>
      <c r="B87" s="140" t="str">
        <f>+'budget4542.a'!B105</f>
        <v>1608</v>
      </c>
      <c r="C87" s="141">
        <f>+'budget4542.a'!P105</f>
        <v>0</v>
      </c>
      <c r="D87" s="318"/>
      <c r="E87" s="473"/>
      <c r="F87" s="474"/>
      <c r="G87" s="474"/>
      <c r="H87" s="474"/>
      <c r="I87" s="474"/>
      <c r="J87" s="474"/>
      <c r="K87" s="474"/>
      <c r="L87" s="475"/>
      <c r="M87" s="8"/>
    </row>
    <row r="88" spans="1:13" ht="15.75" thickBot="1">
      <c r="A88" s="120">
        <v>70</v>
      </c>
      <c r="B88" s="140" t="str">
        <f>+'budget4542.a'!B106</f>
        <v>1612</v>
      </c>
      <c r="C88" s="141">
        <f>+'budget4542.a'!P106</f>
        <v>0</v>
      </c>
      <c r="D88" s="318"/>
      <c r="E88" s="473"/>
      <c r="F88" s="474"/>
      <c r="G88" s="474"/>
      <c r="H88" s="474"/>
      <c r="I88" s="474"/>
      <c r="J88" s="474"/>
      <c r="K88" s="474"/>
      <c r="L88" s="475"/>
      <c r="M88" s="8"/>
    </row>
    <row r="89" spans="1:13" ht="15.75" thickBot="1">
      <c r="A89" s="120">
        <v>71</v>
      </c>
      <c r="B89" s="140">
        <f>+'budget4542.a'!B107</f>
        <v>0</v>
      </c>
      <c r="C89" s="141">
        <f>+'budget4542.a'!P107</f>
        <v>0</v>
      </c>
      <c r="D89" s="318"/>
      <c r="E89" s="473"/>
      <c r="F89" s="474"/>
      <c r="G89" s="474"/>
      <c r="H89" s="474"/>
      <c r="I89" s="474"/>
      <c r="J89" s="474"/>
      <c r="K89" s="474"/>
      <c r="L89" s="475"/>
      <c r="M89" s="8"/>
    </row>
    <row r="90" spans="1:13" ht="15.75" thickBot="1">
      <c r="A90" s="120">
        <v>72</v>
      </c>
      <c r="B90" s="140">
        <f>+'budget4542.a'!B108</f>
        <v>0</v>
      </c>
      <c r="C90" s="141">
        <f>+'budget4542.a'!P108</f>
        <v>0</v>
      </c>
      <c r="D90" s="318"/>
      <c r="E90" s="473"/>
      <c r="F90" s="474"/>
      <c r="G90" s="474"/>
      <c r="H90" s="474"/>
      <c r="I90" s="474"/>
      <c r="J90" s="474"/>
      <c r="K90" s="474"/>
      <c r="L90" s="475"/>
      <c r="M90" s="8"/>
    </row>
    <row r="91" spans="1:13" ht="15.75" thickBot="1">
      <c r="A91" s="120">
        <v>73</v>
      </c>
      <c r="B91" s="140">
        <f>+'budget4542.a'!B109</f>
        <v>0</v>
      </c>
      <c r="C91" s="141">
        <f>+'budget4542.a'!P109</f>
        <v>0</v>
      </c>
      <c r="D91" s="318"/>
      <c r="E91" s="473"/>
      <c r="F91" s="474"/>
      <c r="G91" s="474"/>
      <c r="H91" s="474"/>
      <c r="I91" s="474"/>
      <c r="J91" s="474"/>
      <c r="K91" s="474"/>
      <c r="L91" s="475"/>
      <c r="M91" s="8"/>
    </row>
    <row r="92" spans="1:13" ht="15.75" thickBot="1">
      <c r="A92" s="120">
        <v>74</v>
      </c>
      <c r="B92" s="140">
        <f>+'budget4542.a'!B110</f>
        <v>0</v>
      </c>
      <c r="C92" s="141">
        <f>+'budget4542.a'!P110</f>
        <v>0</v>
      </c>
      <c r="D92" s="318"/>
      <c r="E92" s="473"/>
      <c r="F92" s="474"/>
      <c r="G92" s="474"/>
      <c r="H92" s="474"/>
      <c r="I92" s="474"/>
      <c r="J92" s="474"/>
      <c r="K92" s="474"/>
      <c r="L92" s="475"/>
      <c r="M92" s="8"/>
    </row>
    <row r="93" spans="1:13" ht="15.75" thickBot="1">
      <c r="A93" s="120">
        <v>75</v>
      </c>
      <c r="B93" s="140">
        <f>+'budget4542.a'!B111</f>
        <v>0</v>
      </c>
      <c r="C93" s="141">
        <f>+'budget4542.a'!P111</f>
        <v>0</v>
      </c>
      <c r="D93" s="318"/>
      <c r="E93" s="473"/>
      <c r="F93" s="474"/>
      <c r="G93" s="474"/>
      <c r="H93" s="474"/>
      <c r="I93" s="474"/>
      <c r="J93" s="474"/>
      <c r="K93" s="474"/>
      <c r="L93" s="475"/>
      <c r="M93" s="8"/>
    </row>
    <row r="94" spans="1:13" ht="15.75" hidden="1" thickBot="1">
      <c r="A94" s="120">
        <v>76</v>
      </c>
      <c r="B94" s="140">
        <f>+'budget4542.a'!B112</f>
        <v>0</v>
      </c>
      <c r="C94" s="141">
        <f>+'budget4542.a'!P112</f>
        <v>0</v>
      </c>
      <c r="D94" s="318"/>
      <c r="E94" s="473"/>
      <c r="F94" s="474"/>
      <c r="G94" s="474"/>
      <c r="H94" s="474"/>
      <c r="I94" s="474"/>
      <c r="J94" s="474"/>
      <c r="K94" s="474"/>
      <c r="L94" s="475"/>
      <c r="M94" s="8"/>
    </row>
    <row r="95" spans="1:13" ht="15.75" hidden="1" thickBot="1">
      <c r="A95" s="120">
        <v>77</v>
      </c>
      <c r="B95" s="140">
        <f>+'budget4542.a'!B113</f>
        <v>0</v>
      </c>
      <c r="C95" s="141">
        <f>+'budget4542.a'!P113</f>
        <v>0</v>
      </c>
      <c r="D95" s="318"/>
      <c r="E95" s="473"/>
      <c r="F95" s="474"/>
      <c r="G95" s="474"/>
      <c r="H95" s="474"/>
      <c r="I95" s="474"/>
      <c r="J95" s="474"/>
      <c r="K95" s="474"/>
      <c r="L95" s="475"/>
      <c r="M95" s="8"/>
    </row>
    <row r="96" spans="1:13" ht="15.75" hidden="1" thickBot="1">
      <c r="A96" s="120">
        <v>78</v>
      </c>
      <c r="B96" s="140">
        <f>+'budget4542.a'!B114</f>
        <v>0</v>
      </c>
      <c r="C96" s="141">
        <f>+'budget4542.a'!P114</f>
        <v>0</v>
      </c>
      <c r="D96" s="318"/>
      <c r="E96" s="473"/>
      <c r="F96" s="474"/>
      <c r="G96" s="474"/>
      <c r="H96" s="474"/>
      <c r="I96" s="474"/>
      <c r="J96" s="474"/>
      <c r="K96" s="474"/>
      <c r="L96" s="475"/>
      <c r="M96" s="8"/>
    </row>
    <row r="97" spans="1:13" ht="15.75" hidden="1" thickBot="1">
      <c r="A97" s="120">
        <v>79</v>
      </c>
      <c r="B97" s="140">
        <f>+'budget4542.a'!B115</f>
        <v>0</v>
      </c>
      <c r="C97" s="141">
        <f>+'budget4542.a'!P115</f>
        <v>0</v>
      </c>
      <c r="D97" s="318"/>
      <c r="E97" s="473"/>
      <c r="F97" s="474"/>
      <c r="G97" s="474"/>
      <c r="H97" s="474"/>
      <c r="I97" s="474"/>
      <c r="J97" s="474"/>
      <c r="K97" s="474"/>
      <c r="L97" s="475"/>
      <c r="M97" s="8"/>
    </row>
    <row r="98" spans="1:13" ht="15.75" hidden="1" thickBot="1">
      <c r="A98" s="120">
        <v>80</v>
      </c>
      <c r="B98" s="140">
        <f>+'budget4542.a'!B116</f>
        <v>0</v>
      </c>
      <c r="C98" s="141">
        <f>+'budget4542.a'!P116</f>
        <v>0</v>
      </c>
      <c r="D98" s="318"/>
      <c r="E98" s="473"/>
      <c r="F98" s="474"/>
      <c r="G98" s="474"/>
      <c r="H98" s="474"/>
      <c r="I98" s="474"/>
      <c r="J98" s="474"/>
      <c r="K98" s="474"/>
      <c r="L98" s="475"/>
      <c r="M98" s="8"/>
    </row>
    <row r="99" spans="1:13" ht="15.75" hidden="1" thickBot="1">
      <c r="A99" s="120">
        <v>81</v>
      </c>
      <c r="B99" s="140">
        <f>+'budget4542.a'!B117</f>
        <v>0</v>
      </c>
      <c r="C99" s="141">
        <f>+'budget4542.a'!P117</f>
        <v>0</v>
      </c>
      <c r="D99" s="318"/>
      <c r="E99" s="473"/>
      <c r="F99" s="474"/>
      <c r="G99" s="474"/>
      <c r="H99" s="474"/>
      <c r="I99" s="474"/>
      <c r="J99" s="474"/>
      <c r="K99" s="474"/>
      <c r="L99" s="475"/>
      <c r="M99" s="8"/>
    </row>
    <row r="100" spans="1:13" ht="15.75" hidden="1" thickBot="1">
      <c r="A100" s="120">
        <v>82</v>
      </c>
      <c r="B100" s="140">
        <f>+'budget4542.a'!B118</f>
        <v>0</v>
      </c>
      <c r="C100" s="141">
        <f>+'budget4542.a'!P118</f>
        <v>0</v>
      </c>
      <c r="D100" s="318"/>
      <c r="E100" s="473"/>
      <c r="F100" s="474"/>
      <c r="G100" s="474"/>
      <c r="H100" s="474"/>
      <c r="I100" s="474"/>
      <c r="J100" s="474"/>
      <c r="K100" s="474"/>
      <c r="L100" s="475"/>
      <c r="M100" s="8"/>
    </row>
    <row r="101" spans="1:13" ht="15.75" hidden="1" thickBot="1">
      <c r="A101" s="120">
        <v>83</v>
      </c>
      <c r="B101" s="140">
        <f>+'budget4542.a'!B119</f>
        <v>0</v>
      </c>
      <c r="C101" s="141">
        <f>+'budget4542.a'!P119</f>
        <v>0</v>
      </c>
      <c r="D101" s="318"/>
      <c r="E101" s="473"/>
      <c r="F101" s="474"/>
      <c r="G101" s="474"/>
      <c r="H101" s="474"/>
      <c r="I101" s="474"/>
      <c r="J101" s="474"/>
      <c r="K101" s="474"/>
      <c r="L101" s="475"/>
      <c r="M101" s="8"/>
    </row>
    <row r="102" spans="1:13" ht="15.75" hidden="1" thickBot="1">
      <c r="A102" s="120">
        <v>84</v>
      </c>
      <c r="B102" s="140">
        <f>+'budget4542.a'!B120</f>
        <v>0</v>
      </c>
      <c r="C102" s="141">
        <f>+'budget4542.a'!P120</f>
        <v>0</v>
      </c>
      <c r="D102" s="318"/>
      <c r="E102" s="473"/>
      <c r="F102" s="474"/>
      <c r="G102" s="474"/>
      <c r="H102" s="474"/>
      <c r="I102" s="474"/>
      <c r="J102" s="474"/>
      <c r="K102" s="474"/>
      <c r="L102" s="475"/>
      <c r="M102" s="8"/>
    </row>
    <row r="103" spans="1:13" ht="15.75" hidden="1" thickBot="1">
      <c r="A103" s="120">
        <v>85</v>
      </c>
      <c r="B103" s="140">
        <f>+'budget4542.a'!B121</f>
        <v>0</v>
      </c>
      <c r="C103" s="141">
        <f>+'budget4542.a'!P121</f>
        <v>0</v>
      </c>
      <c r="D103" s="318"/>
      <c r="E103" s="473"/>
      <c r="F103" s="474"/>
      <c r="G103" s="474"/>
      <c r="H103" s="474"/>
      <c r="I103" s="474"/>
      <c r="J103" s="474"/>
      <c r="K103" s="474"/>
      <c r="L103" s="475"/>
      <c r="M103" s="8"/>
    </row>
    <row r="104" spans="1:13" ht="15.75" hidden="1" thickBot="1">
      <c r="A104" s="120">
        <v>86</v>
      </c>
      <c r="B104" s="140">
        <f>+'budget4542.a'!B122</f>
        <v>0</v>
      </c>
      <c r="C104" s="141">
        <f>+'budget4542.a'!P122</f>
        <v>0</v>
      </c>
      <c r="D104" s="318"/>
      <c r="E104" s="473"/>
      <c r="F104" s="474"/>
      <c r="G104" s="474"/>
      <c r="H104" s="474"/>
      <c r="I104" s="474"/>
      <c r="J104" s="474"/>
      <c r="K104" s="474"/>
      <c r="L104" s="475"/>
      <c r="M104" s="8"/>
    </row>
    <row r="105" spans="1:13" ht="15.75" hidden="1" thickBot="1">
      <c r="A105" s="120">
        <v>87</v>
      </c>
      <c r="B105" s="140">
        <f>+'budget4542.a'!B123</f>
        <v>0</v>
      </c>
      <c r="C105" s="141">
        <f>+'budget4542.a'!P123</f>
        <v>0</v>
      </c>
      <c r="D105" s="318"/>
      <c r="E105" s="473"/>
      <c r="F105" s="474"/>
      <c r="G105" s="474"/>
      <c r="H105" s="474"/>
      <c r="I105" s="474"/>
      <c r="J105" s="474"/>
      <c r="K105" s="474"/>
      <c r="L105" s="475"/>
      <c r="M105" s="8"/>
    </row>
    <row r="106" spans="1:13" ht="15.75" hidden="1" thickBot="1">
      <c r="A106" s="120">
        <v>88</v>
      </c>
      <c r="B106" s="140">
        <f>+'budget4542.a'!B124</f>
        <v>0</v>
      </c>
      <c r="C106" s="141">
        <f>+'budget4542.a'!P124</f>
        <v>0</v>
      </c>
      <c r="D106" s="318"/>
      <c r="E106" s="473"/>
      <c r="F106" s="474"/>
      <c r="G106" s="474"/>
      <c r="H106" s="474"/>
      <c r="I106" s="474"/>
      <c r="J106" s="474"/>
      <c r="K106" s="474"/>
      <c r="L106" s="475"/>
      <c r="M106" s="8"/>
    </row>
    <row r="107" spans="1:13" ht="15.75" hidden="1" thickBot="1">
      <c r="A107" s="120">
        <v>89</v>
      </c>
      <c r="B107" s="140">
        <f>+'budget4542.a'!B125</f>
        <v>0</v>
      </c>
      <c r="C107" s="141">
        <f>+'budget4542.a'!P125</f>
        <v>0</v>
      </c>
      <c r="D107" s="318"/>
      <c r="E107" s="473"/>
      <c r="F107" s="474"/>
      <c r="G107" s="474"/>
      <c r="H107" s="474"/>
      <c r="I107" s="474"/>
      <c r="J107" s="474"/>
      <c r="K107" s="474"/>
      <c r="L107" s="475"/>
      <c r="M107" s="8"/>
    </row>
    <row r="108" spans="1:13" ht="15.75" hidden="1" thickBot="1">
      <c r="A108" s="120">
        <v>90</v>
      </c>
      <c r="B108" s="140">
        <f>+'budget4542.a'!B126</f>
        <v>0</v>
      </c>
      <c r="C108" s="141">
        <f>+'budget4542.a'!P126</f>
        <v>0</v>
      </c>
      <c r="D108" s="318"/>
      <c r="E108" s="473"/>
      <c r="F108" s="474"/>
      <c r="G108" s="474"/>
      <c r="H108" s="474"/>
      <c r="I108" s="474"/>
      <c r="J108" s="474"/>
      <c r="K108" s="474"/>
      <c r="L108" s="475"/>
      <c r="M108" s="8"/>
    </row>
    <row r="109" spans="1:13" ht="15.75" hidden="1" thickBot="1">
      <c r="A109" s="120">
        <v>91</v>
      </c>
      <c r="B109" s="140">
        <f>+'budget4542.a'!B127</f>
        <v>0</v>
      </c>
      <c r="C109" s="141">
        <f>+'budget4542.a'!P127</f>
        <v>0</v>
      </c>
      <c r="D109" s="318"/>
      <c r="E109" s="473"/>
      <c r="F109" s="474"/>
      <c r="G109" s="474"/>
      <c r="H109" s="474"/>
      <c r="I109" s="474"/>
      <c r="J109" s="474"/>
      <c r="K109" s="474"/>
      <c r="L109" s="475"/>
      <c r="M109" s="8"/>
    </row>
    <row r="110" spans="1:13" ht="15.75" hidden="1" thickBot="1">
      <c r="A110" s="120">
        <v>92</v>
      </c>
      <c r="B110" s="140">
        <f>+'budget4542.a'!B128</f>
        <v>0</v>
      </c>
      <c r="C110" s="141">
        <f>+'budget4542.a'!P128</f>
        <v>0</v>
      </c>
      <c r="D110" s="318"/>
      <c r="E110" s="473"/>
      <c r="F110" s="474"/>
      <c r="G110" s="474"/>
      <c r="H110" s="474"/>
      <c r="I110" s="474"/>
      <c r="J110" s="474"/>
      <c r="K110" s="474"/>
      <c r="L110" s="475"/>
      <c r="M110" s="8"/>
    </row>
    <row r="111" spans="1:13" ht="15.75" hidden="1" thickBot="1">
      <c r="A111" s="120">
        <v>93</v>
      </c>
      <c r="B111" s="140">
        <f>+'budget4542.a'!B129</f>
        <v>0</v>
      </c>
      <c r="C111" s="141">
        <f>+'budget4542.a'!P129</f>
        <v>0</v>
      </c>
      <c r="D111" s="318"/>
      <c r="E111" s="473"/>
      <c r="F111" s="474"/>
      <c r="G111" s="474"/>
      <c r="H111" s="474"/>
      <c r="I111" s="474"/>
      <c r="J111" s="474"/>
      <c r="K111" s="474"/>
      <c r="L111" s="475"/>
      <c r="M111" s="8"/>
    </row>
    <row r="112" spans="1:13" ht="15.75" hidden="1" thickBot="1">
      <c r="A112" s="120">
        <v>94</v>
      </c>
      <c r="B112" s="140">
        <f>+'budget4542.a'!B130</f>
        <v>0</v>
      </c>
      <c r="C112" s="141">
        <f>+'budget4542.a'!P130</f>
        <v>0</v>
      </c>
      <c r="D112" s="318"/>
      <c r="E112" s="473"/>
      <c r="F112" s="474"/>
      <c r="G112" s="474"/>
      <c r="H112" s="474"/>
      <c r="I112" s="474"/>
      <c r="J112" s="474"/>
      <c r="K112" s="474"/>
      <c r="L112" s="475"/>
      <c r="M112" s="8"/>
    </row>
    <row r="113" spans="1:13" ht="15.75" hidden="1" thickBot="1">
      <c r="A113" s="120">
        <v>95</v>
      </c>
      <c r="B113" s="140">
        <f>+'budget4542.a'!B131</f>
        <v>0</v>
      </c>
      <c r="C113" s="141">
        <f>+'budget4542.a'!P131</f>
        <v>0</v>
      </c>
      <c r="D113" s="318"/>
      <c r="E113" s="473"/>
      <c r="F113" s="474"/>
      <c r="G113" s="474"/>
      <c r="H113" s="474"/>
      <c r="I113" s="474"/>
      <c r="J113" s="474"/>
      <c r="K113" s="474"/>
      <c r="L113" s="475"/>
      <c r="M113" s="8"/>
    </row>
    <row r="114" spans="1:13" ht="15.75" hidden="1" thickBot="1">
      <c r="A114" s="120">
        <v>96</v>
      </c>
      <c r="B114" s="140">
        <f>+'budget4542.a'!B132</f>
        <v>0</v>
      </c>
      <c r="C114" s="141">
        <f>+'budget4542.a'!P132</f>
        <v>0</v>
      </c>
      <c r="D114" s="318"/>
      <c r="E114" s="473"/>
      <c r="F114" s="474"/>
      <c r="G114" s="474"/>
      <c r="H114" s="474"/>
      <c r="I114" s="474"/>
      <c r="J114" s="474"/>
      <c r="K114" s="474"/>
      <c r="L114" s="475"/>
      <c r="M114" s="8"/>
    </row>
    <row r="115" spans="1:13" ht="15.75" hidden="1" thickBot="1">
      <c r="A115" s="120">
        <v>97</v>
      </c>
      <c r="B115" s="140">
        <f>+'budget4542.a'!B133</f>
        <v>0</v>
      </c>
      <c r="C115" s="141">
        <f>+'budget4542.a'!P133</f>
        <v>0</v>
      </c>
      <c r="D115" s="318"/>
      <c r="E115" s="473"/>
      <c r="F115" s="474"/>
      <c r="G115" s="474"/>
      <c r="H115" s="474"/>
      <c r="I115" s="474"/>
      <c r="J115" s="474"/>
      <c r="K115" s="474"/>
      <c r="L115" s="475"/>
      <c r="M115" s="8"/>
    </row>
    <row r="116" spans="1:13" ht="15.75" hidden="1" thickBot="1">
      <c r="A116" s="120">
        <v>98</v>
      </c>
      <c r="B116" s="140">
        <f>+'budget4542.a'!B134</f>
        <v>0</v>
      </c>
      <c r="C116" s="141">
        <f>+'budget4542.a'!P134</f>
        <v>0</v>
      </c>
      <c r="D116" s="318"/>
      <c r="E116" s="473"/>
      <c r="F116" s="474"/>
      <c r="G116" s="474"/>
      <c r="H116" s="474"/>
      <c r="I116" s="474"/>
      <c r="J116" s="474"/>
      <c r="K116" s="474"/>
      <c r="L116" s="475"/>
      <c r="M116" s="8"/>
    </row>
    <row r="117" spans="1:13" ht="15.75" hidden="1" thickBot="1">
      <c r="A117" s="120">
        <v>99</v>
      </c>
      <c r="B117" s="140">
        <f>+'budget4542.a'!B135</f>
        <v>0</v>
      </c>
      <c r="C117" s="141">
        <f>+'budget4542.a'!P135</f>
        <v>0</v>
      </c>
      <c r="D117" s="318"/>
      <c r="E117" s="473"/>
      <c r="F117" s="474"/>
      <c r="G117" s="474"/>
      <c r="H117" s="474"/>
      <c r="I117" s="474"/>
      <c r="J117" s="474"/>
      <c r="K117" s="474"/>
      <c r="L117" s="475"/>
      <c r="M117" s="8"/>
    </row>
    <row r="118" spans="1:13" ht="15.75" thickBot="1">
      <c r="A118" s="120">
        <v>100</v>
      </c>
      <c r="B118" s="140">
        <f>+'budget4542.a'!B136</f>
        <v>0</v>
      </c>
      <c r="C118" s="141">
        <f>+'budget4542.a'!P136</f>
        <v>0</v>
      </c>
      <c r="D118" s="318"/>
      <c r="E118" s="473"/>
      <c r="F118" s="474"/>
      <c r="G118" s="474"/>
      <c r="H118" s="474"/>
      <c r="I118" s="474"/>
      <c r="J118" s="474"/>
      <c r="K118" s="474"/>
      <c r="L118" s="475"/>
      <c r="M118" s="8"/>
    </row>
    <row r="119" spans="2:3" ht="15">
      <c r="B119" s="41" t="s">
        <v>426</v>
      </c>
      <c r="C119" s="123"/>
    </row>
    <row r="120" spans="2:7" ht="15.75">
      <c r="B120" s="1"/>
      <c r="C120" s="44"/>
      <c r="D120" s="139"/>
      <c r="E120" s="44"/>
      <c r="F120" s="44"/>
      <c r="G120" s="44"/>
    </row>
    <row r="121" spans="2:3" ht="15.75">
      <c r="B121" s="1"/>
      <c r="C121" s="123"/>
    </row>
    <row r="122" spans="2:3" ht="15.75">
      <c r="B122" s="1"/>
      <c r="C122" s="123"/>
    </row>
    <row r="123" spans="2:3" ht="15.75">
      <c r="B123" s="1"/>
      <c r="C123" s="123"/>
    </row>
    <row r="124" spans="2:3" ht="15.75">
      <c r="B124" s="1"/>
      <c r="C124" s="123"/>
    </row>
    <row r="125" ht="15">
      <c r="C125" s="123"/>
    </row>
    <row r="126" ht="15">
      <c r="C126" s="123"/>
    </row>
    <row r="127" ht="15">
      <c r="C127" s="123"/>
    </row>
    <row r="128" ht="15">
      <c r="C128" s="123"/>
    </row>
    <row r="129" ht="15">
      <c r="C129" s="123"/>
    </row>
    <row r="130" ht="15">
      <c r="C130" s="123"/>
    </row>
    <row r="131" ht="15">
      <c r="C131" s="123"/>
    </row>
    <row r="132" ht="15">
      <c r="C132" s="123"/>
    </row>
    <row r="133" ht="15">
      <c r="C133" s="123"/>
    </row>
    <row r="134" ht="15">
      <c r="C134" s="123"/>
    </row>
    <row r="135" ht="15">
      <c r="C135" s="123"/>
    </row>
    <row r="136" ht="15">
      <c r="C136" s="123"/>
    </row>
    <row r="137" ht="15">
      <c r="C137" s="123"/>
    </row>
    <row r="138" ht="15">
      <c r="C138" s="123"/>
    </row>
    <row r="139" ht="15">
      <c r="C139" s="123"/>
    </row>
    <row r="140" ht="15">
      <c r="C140" s="123"/>
    </row>
    <row r="141" ht="15">
      <c r="C141" s="123"/>
    </row>
    <row r="142" ht="15">
      <c r="C142" s="123"/>
    </row>
    <row r="143" ht="15">
      <c r="C143" s="123"/>
    </row>
    <row r="144" ht="15">
      <c r="C144" s="123"/>
    </row>
    <row r="145" ht="15">
      <c r="C145" s="123"/>
    </row>
    <row r="146" ht="15">
      <c r="C146" s="123"/>
    </row>
    <row r="147" ht="15">
      <c r="C147" s="123"/>
    </row>
    <row r="148" ht="15">
      <c r="C148" s="123"/>
    </row>
    <row r="149" ht="15">
      <c r="C149" s="123"/>
    </row>
    <row r="150" ht="15">
      <c r="C150" s="123"/>
    </row>
    <row r="151" ht="15">
      <c r="C151" s="123"/>
    </row>
    <row r="152" ht="15">
      <c r="C152" s="123"/>
    </row>
    <row r="153" ht="15">
      <c r="C153" s="123"/>
    </row>
    <row r="154" ht="15">
      <c r="C154" s="123"/>
    </row>
    <row r="155" ht="15">
      <c r="C155" s="123"/>
    </row>
    <row r="156" ht="15">
      <c r="C156" s="123"/>
    </row>
    <row r="157" ht="15">
      <c r="C157" s="123"/>
    </row>
    <row r="158" ht="15">
      <c r="C158" s="123"/>
    </row>
    <row r="159" ht="15">
      <c r="C159" s="123"/>
    </row>
    <row r="160" ht="15">
      <c r="C160" s="123"/>
    </row>
    <row r="161" ht="15">
      <c r="C161" s="123"/>
    </row>
    <row r="162" ht="15">
      <c r="C162" s="123"/>
    </row>
    <row r="163" ht="15">
      <c r="C163" s="123"/>
    </row>
    <row r="164" ht="15">
      <c r="C164" s="123"/>
    </row>
    <row r="165" ht="15">
      <c r="C165" s="123"/>
    </row>
    <row r="166" ht="15">
      <c r="C166" s="123"/>
    </row>
    <row r="167" ht="15">
      <c r="C167" s="123"/>
    </row>
    <row r="168" ht="15">
      <c r="C168" s="123"/>
    </row>
    <row r="169" ht="15">
      <c r="C169" s="123"/>
    </row>
    <row r="170" ht="15">
      <c r="C170" s="123"/>
    </row>
    <row r="171" ht="15">
      <c r="C171" s="123"/>
    </row>
    <row r="172" ht="15">
      <c r="C172" s="123"/>
    </row>
    <row r="173" ht="15">
      <c r="C173" s="123"/>
    </row>
    <row r="174" ht="15">
      <c r="C174" s="123"/>
    </row>
    <row r="175" ht="15">
      <c r="C175" s="123"/>
    </row>
    <row r="176" ht="15">
      <c r="C176" s="123"/>
    </row>
    <row r="177" ht="15">
      <c r="C177" s="123"/>
    </row>
    <row r="178" ht="15">
      <c r="C178" s="123"/>
    </row>
    <row r="179" ht="15">
      <c r="C179" s="123"/>
    </row>
    <row r="180" ht="15">
      <c r="C180" s="123"/>
    </row>
    <row r="181" ht="15">
      <c r="C181" s="123"/>
    </row>
    <row r="182" ht="15">
      <c r="C182" s="123"/>
    </row>
    <row r="183" ht="15">
      <c r="C183" s="123"/>
    </row>
    <row r="184" ht="15">
      <c r="C184" s="123"/>
    </row>
    <row r="185" ht="15">
      <c r="C185" s="123"/>
    </row>
    <row r="186" ht="15">
      <c r="C186" s="123"/>
    </row>
    <row r="187" ht="15">
      <c r="C187" s="123"/>
    </row>
    <row r="188" ht="15">
      <c r="C188" s="123"/>
    </row>
    <row r="189" ht="15">
      <c r="C189" s="123"/>
    </row>
    <row r="190" ht="15">
      <c r="C190" s="123"/>
    </row>
    <row r="191" ht="15">
      <c r="C191" s="123"/>
    </row>
    <row r="192" ht="15">
      <c r="C192" s="123"/>
    </row>
    <row r="193" ht="15">
      <c r="C193" s="123"/>
    </row>
    <row r="194" ht="15">
      <c r="C194" s="123"/>
    </row>
    <row r="195" ht="15">
      <c r="C195" s="123"/>
    </row>
    <row r="196" ht="15">
      <c r="C196" s="123"/>
    </row>
    <row r="197" ht="15">
      <c r="C197" s="123"/>
    </row>
    <row r="198" ht="15">
      <c r="C198" s="123"/>
    </row>
    <row r="199" ht="15">
      <c r="C199" s="123"/>
    </row>
    <row r="200" ht="15">
      <c r="C200" s="123"/>
    </row>
    <row r="201" ht="15">
      <c r="C201" s="123"/>
    </row>
    <row r="202" ht="15">
      <c r="C202" s="123"/>
    </row>
    <row r="203" ht="15">
      <c r="C203" s="123"/>
    </row>
    <row r="204" ht="15">
      <c r="C204" s="123"/>
    </row>
    <row r="205" ht="15">
      <c r="C205" s="123"/>
    </row>
    <row r="206" ht="15">
      <c r="C206" s="123"/>
    </row>
    <row r="207" ht="15">
      <c r="C207" s="123"/>
    </row>
    <row r="208" ht="15">
      <c r="C208" s="123"/>
    </row>
    <row r="209" ht="15">
      <c r="C209" s="123"/>
    </row>
    <row r="210" ht="15">
      <c r="C210" s="123"/>
    </row>
    <row r="211" ht="15">
      <c r="C211" s="123"/>
    </row>
    <row r="212" ht="15">
      <c r="C212" s="123"/>
    </row>
    <row r="213" ht="15">
      <c r="C213" s="123"/>
    </row>
    <row r="214" ht="15">
      <c r="C214" s="123"/>
    </row>
    <row r="215" ht="15">
      <c r="C215" s="123"/>
    </row>
    <row r="216" ht="15">
      <c r="C216" s="123"/>
    </row>
    <row r="217" ht="15">
      <c r="C217" s="123"/>
    </row>
    <row r="218" ht="15">
      <c r="C218" s="123"/>
    </row>
    <row r="219" ht="15">
      <c r="C219" s="123"/>
    </row>
    <row r="220" ht="15">
      <c r="C220" s="123"/>
    </row>
    <row r="221" ht="15">
      <c r="C221" s="123"/>
    </row>
    <row r="222" ht="15">
      <c r="C222" s="123"/>
    </row>
    <row r="223" ht="15">
      <c r="C223" s="123"/>
    </row>
    <row r="224" ht="15">
      <c r="C224" s="123"/>
    </row>
    <row r="225" ht="15">
      <c r="C225" s="123"/>
    </row>
    <row r="226" ht="15">
      <c r="C226" s="123"/>
    </row>
    <row r="227" ht="15">
      <c r="C227" s="123"/>
    </row>
    <row r="228" ht="15">
      <c r="C228" s="123"/>
    </row>
    <row r="229" ht="15">
      <c r="C229" s="123"/>
    </row>
    <row r="230" ht="15">
      <c r="C230" s="123"/>
    </row>
    <row r="231" ht="15">
      <c r="C231" s="123"/>
    </row>
    <row r="232" ht="15">
      <c r="C232" s="123"/>
    </row>
    <row r="233" ht="15">
      <c r="C233" s="123"/>
    </row>
    <row r="234" ht="15">
      <c r="C234" s="123"/>
    </row>
    <row r="235" ht="15">
      <c r="C235" s="123"/>
    </row>
    <row r="236" ht="15">
      <c r="C236" s="123"/>
    </row>
    <row r="237" ht="15">
      <c r="C237" s="123"/>
    </row>
    <row r="238" ht="15">
      <c r="C238" s="123"/>
    </row>
    <row r="239" ht="15">
      <c r="C239" s="123"/>
    </row>
    <row r="240" ht="15">
      <c r="C240" s="123"/>
    </row>
    <row r="241" ht="15">
      <c r="C241" s="123"/>
    </row>
    <row r="242" ht="15">
      <c r="C242" s="123"/>
    </row>
    <row r="243" ht="15">
      <c r="C243" s="123"/>
    </row>
    <row r="244" ht="15">
      <c r="C244" s="123"/>
    </row>
    <row r="245" ht="15">
      <c r="C245" s="123"/>
    </row>
    <row r="246" ht="15">
      <c r="C246" s="123"/>
    </row>
    <row r="247" ht="15">
      <c r="C247" s="123"/>
    </row>
    <row r="248" ht="15">
      <c r="C248" s="123"/>
    </row>
    <row r="249" ht="15">
      <c r="C249" s="123"/>
    </row>
    <row r="250" ht="15">
      <c r="C250" s="123"/>
    </row>
    <row r="251" ht="15">
      <c r="C251" s="123"/>
    </row>
    <row r="252" ht="15">
      <c r="C252" s="123"/>
    </row>
    <row r="253" ht="15">
      <c r="C253" s="123"/>
    </row>
    <row r="254" ht="15">
      <c r="C254" s="123"/>
    </row>
    <row r="255" ht="15">
      <c r="C255" s="123"/>
    </row>
    <row r="256" ht="15">
      <c r="C256" s="123"/>
    </row>
    <row r="257" ht="15">
      <c r="C257" s="123"/>
    </row>
    <row r="258" ht="15">
      <c r="C258" s="123"/>
    </row>
    <row r="259" ht="15">
      <c r="C259" s="123"/>
    </row>
    <row r="260" ht="15">
      <c r="C260" s="123"/>
    </row>
    <row r="261" ht="15">
      <c r="C261" s="123"/>
    </row>
    <row r="262" ht="15">
      <c r="C262" s="123"/>
    </row>
    <row r="263" ht="15">
      <c r="C263" s="123"/>
    </row>
    <row r="264" ht="15">
      <c r="C264" s="123"/>
    </row>
    <row r="265" ht="15">
      <c r="C265" s="123"/>
    </row>
    <row r="266" ht="15">
      <c r="C266" s="123"/>
    </row>
    <row r="267" ht="15">
      <c r="C267" s="123"/>
    </row>
    <row r="268" ht="15">
      <c r="C268" s="123"/>
    </row>
    <row r="269" ht="15">
      <c r="C269" s="123"/>
    </row>
    <row r="270" ht="15">
      <c r="C270" s="123"/>
    </row>
    <row r="271" ht="15">
      <c r="C271" s="123"/>
    </row>
    <row r="272" ht="15">
      <c r="C272" s="123"/>
    </row>
    <row r="273" ht="15">
      <c r="C273" s="123"/>
    </row>
    <row r="274" ht="15">
      <c r="C274" s="123"/>
    </row>
    <row r="275" ht="15">
      <c r="C275" s="123"/>
    </row>
    <row r="276" ht="15">
      <c r="C276" s="123"/>
    </row>
    <row r="277" ht="15">
      <c r="C277" s="123"/>
    </row>
    <row r="278" ht="15">
      <c r="C278" s="123"/>
    </row>
    <row r="279" ht="15">
      <c r="C279" s="123"/>
    </row>
    <row r="280" ht="15">
      <c r="C280" s="123"/>
    </row>
    <row r="281" ht="15">
      <c r="C281" s="123"/>
    </row>
    <row r="282" ht="15">
      <c r="C282" s="123"/>
    </row>
    <row r="283" ht="15">
      <c r="C283" s="123"/>
    </row>
    <row r="284" ht="15">
      <c r="C284" s="123"/>
    </row>
    <row r="285" ht="15">
      <c r="C285" s="123"/>
    </row>
    <row r="286" ht="15">
      <c r="C286" s="123"/>
    </row>
    <row r="287" ht="15">
      <c r="C287" s="123"/>
    </row>
    <row r="288" ht="15">
      <c r="C288" s="123"/>
    </row>
    <row r="289" ht="15">
      <c r="C289" s="123"/>
    </row>
    <row r="290" ht="15">
      <c r="C290" s="123"/>
    </row>
    <row r="291" ht="15">
      <c r="C291" s="123"/>
    </row>
    <row r="292" ht="15">
      <c r="C292" s="123"/>
    </row>
    <row r="293" ht="15">
      <c r="C293" s="123"/>
    </row>
    <row r="294" ht="15">
      <c r="C294" s="123"/>
    </row>
    <row r="295" ht="15">
      <c r="C295" s="123"/>
    </row>
    <row r="296" ht="15">
      <c r="C296" s="123"/>
    </row>
    <row r="297" ht="15">
      <c r="C297" s="123"/>
    </row>
    <row r="298" ht="15">
      <c r="C298" s="123"/>
    </row>
    <row r="299" ht="15">
      <c r="C299" s="123"/>
    </row>
    <row r="300" ht="15">
      <c r="C300" s="123"/>
    </row>
    <row r="301" ht="15">
      <c r="C301" s="123"/>
    </row>
    <row r="302" ht="15">
      <c r="C302" s="123"/>
    </row>
    <row r="303" ht="15">
      <c r="C303" s="123"/>
    </row>
    <row r="304" ht="15">
      <c r="C304" s="123"/>
    </row>
    <row r="305" ht="15">
      <c r="C305" s="123"/>
    </row>
    <row r="306" ht="15">
      <c r="C306" s="123"/>
    </row>
    <row r="307" ht="15">
      <c r="C307" s="123"/>
    </row>
    <row r="308" ht="15">
      <c r="C308" s="123"/>
    </row>
    <row r="309" ht="15">
      <c r="C309" s="123"/>
    </row>
    <row r="310" ht="15">
      <c r="C310" s="123"/>
    </row>
    <row r="311" ht="15">
      <c r="C311" s="123"/>
    </row>
    <row r="312" ht="15">
      <c r="C312" s="123"/>
    </row>
    <row r="313" ht="15">
      <c r="C313" s="123"/>
    </row>
    <row r="314" ht="15">
      <c r="C314" s="123"/>
    </row>
    <row r="315" ht="15">
      <c r="C315" s="123"/>
    </row>
    <row r="316" ht="15">
      <c r="C316" s="123"/>
    </row>
    <row r="317" ht="15">
      <c r="C317" s="123"/>
    </row>
    <row r="318" ht="15">
      <c r="C318" s="123"/>
    </row>
    <row r="319" ht="15">
      <c r="C319" s="123"/>
    </row>
    <row r="320" ht="15">
      <c r="C320" s="123"/>
    </row>
    <row r="321" ht="15">
      <c r="C321" s="123"/>
    </row>
    <row r="322" ht="15">
      <c r="C322" s="123"/>
    </row>
    <row r="323" ht="15">
      <c r="C323" s="123"/>
    </row>
    <row r="324" ht="15">
      <c r="C324" s="123"/>
    </row>
    <row r="325" ht="15">
      <c r="C325" s="123"/>
    </row>
    <row r="326" ht="15">
      <c r="C326" s="123"/>
    </row>
    <row r="327" ht="15">
      <c r="C327" s="123"/>
    </row>
    <row r="328" ht="15">
      <c r="C328" s="123"/>
    </row>
    <row r="329" ht="15">
      <c r="C329" s="123"/>
    </row>
    <row r="330" ht="15">
      <c r="C330" s="123"/>
    </row>
    <row r="331" ht="15">
      <c r="C331" s="123"/>
    </row>
    <row r="332" ht="15">
      <c r="C332" s="123"/>
    </row>
    <row r="333" ht="15">
      <c r="C333" s="123"/>
    </row>
    <row r="334" ht="15">
      <c r="C334" s="123"/>
    </row>
    <row r="335" ht="15">
      <c r="C335" s="123"/>
    </row>
    <row r="336" ht="15">
      <c r="C336" s="123"/>
    </row>
    <row r="337" ht="15">
      <c r="C337" s="123"/>
    </row>
    <row r="338" ht="15">
      <c r="C338" s="123"/>
    </row>
    <row r="339" ht="15">
      <c r="C339" s="123"/>
    </row>
    <row r="340" ht="15">
      <c r="C340" s="123"/>
    </row>
    <row r="341" ht="15">
      <c r="C341" s="123"/>
    </row>
    <row r="342" ht="15">
      <c r="C342" s="123"/>
    </row>
    <row r="343" ht="15">
      <c r="C343" s="123"/>
    </row>
    <row r="344" ht="15">
      <c r="C344" s="123"/>
    </row>
    <row r="345" ht="15">
      <c r="C345" s="123"/>
    </row>
    <row r="346" ht="15">
      <c r="C346" s="123"/>
    </row>
    <row r="347" ht="15">
      <c r="C347" s="123"/>
    </row>
    <row r="348" ht="15">
      <c r="C348" s="123"/>
    </row>
    <row r="349" ht="15">
      <c r="C349" s="123"/>
    </row>
    <row r="350" ht="15">
      <c r="C350" s="123"/>
    </row>
    <row r="351" ht="15">
      <c r="C351" s="123"/>
    </row>
    <row r="352" ht="15">
      <c r="C352" s="123"/>
    </row>
    <row r="353" ht="15">
      <c r="C353" s="123"/>
    </row>
    <row r="354" ht="15">
      <c r="C354" s="123"/>
    </row>
    <row r="355" ht="15">
      <c r="C355" s="123"/>
    </row>
    <row r="356" ht="15">
      <c r="C356" s="123"/>
    </row>
    <row r="357" ht="15">
      <c r="C357" s="123"/>
    </row>
    <row r="358" ht="15">
      <c r="C358" s="123"/>
    </row>
    <row r="359" ht="15">
      <c r="C359" s="123"/>
    </row>
    <row r="360" ht="15">
      <c r="C360" s="123"/>
    </row>
    <row r="361" ht="15">
      <c r="C361" s="123"/>
    </row>
    <row r="362" ht="15">
      <c r="C362" s="123"/>
    </row>
    <row r="363" ht="15">
      <c r="C363" s="123"/>
    </row>
    <row r="364" ht="15">
      <c r="C364" s="123"/>
    </row>
    <row r="365" ht="15">
      <c r="C365" s="123"/>
    </row>
    <row r="366" ht="15">
      <c r="C366" s="123"/>
    </row>
    <row r="367" ht="15">
      <c r="C367" s="123"/>
    </row>
    <row r="368" ht="15">
      <c r="C368" s="123"/>
    </row>
    <row r="369" ht="15">
      <c r="C369" s="123"/>
    </row>
    <row r="370" ht="15">
      <c r="C370" s="123"/>
    </row>
    <row r="371" ht="15">
      <c r="C371" s="123"/>
    </row>
    <row r="372" ht="15">
      <c r="C372" s="123"/>
    </row>
    <row r="373" ht="15">
      <c r="C373" s="123"/>
    </row>
    <row r="374" ht="15">
      <c r="C374" s="123"/>
    </row>
    <row r="375" ht="15">
      <c r="C375" s="123"/>
    </row>
    <row r="376" ht="15">
      <c r="C376" s="123"/>
    </row>
    <row r="377" ht="15">
      <c r="C377" s="123"/>
    </row>
    <row r="378" ht="15">
      <c r="C378" s="123"/>
    </row>
    <row r="379" ht="15">
      <c r="C379" s="123"/>
    </row>
    <row r="380" ht="15">
      <c r="C380" s="123"/>
    </row>
    <row r="381" ht="15">
      <c r="C381" s="123"/>
    </row>
    <row r="382" ht="15">
      <c r="C382" s="123"/>
    </row>
    <row r="383" ht="15">
      <c r="C383" s="123"/>
    </row>
    <row r="384" ht="15">
      <c r="C384" s="123"/>
    </row>
    <row r="385" ht="15">
      <c r="C385" s="123"/>
    </row>
    <row r="386" ht="15">
      <c r="C386" s="123"/>
    </row>
    <row r="387" ht="15">
      <c r="C387" s="123"/>
    </row>
    <row r="388" ht="15">
      <c r="C388" s="123"/>
    </row>
    <row r="389" ht="15">
      <c r="C389" s="123"/>
    </row>
    <row r="390" ht="15">
      <c r="C390" s="123"/>
    </row>
    <row r="391" ht="15">
      <c r="C391" s="123"/>
    </row>
    <row r="392" ht="15">
      <c r="C392" s="123"/>
    </row>
    <row r="393" ht="15">
      <c r="C393" s="123"/>
    </row>
    <row r="394" ht="15">
      <c r="C394" s="123"/>
    </row>
    <row r="395" ht="15">
      <c r="C395" s="123"/>
    </row>
    <row r="396" ht="15">
      <c r="C396" s="123"/>
    </row>
    <row r="397" ht="15">
      <c r="C397" s="123"/>
    </row>
    <row r="398" ht="15">
      <c r="C398" s="123"/>
    </row>
    <row r="399" ht="15">
      <c r="C399" s="123"/>
    </row>
    <row r="400" ht="15">
      <c r="C400" s="123"/>
    </row>
    <row r="401" ht="15">
      <c r="C401" s="123"/>
    </row>
    <row r="402" ht="15">
      <c r="C402" s="123"/>
    </row>
    <row r="403" ht="15">
      <c r="C403" s="123"/>
    </row>
    <row r="404" ht="15">
      <c r="C404" s="123"/>
    </row>
    <row r="405" ht="15">
      <c r="C405" s="123"/>
    </row>
    <row r="406" ht="15">
      <c r="C406" s="123"/>
    </row>
    <row r="407" ht="15">
      <c r="C407" s="123"/>
    </row>
    <row r="408" ht="15">
      <c r="C408" s="123"/>
    </row>
    <row r="409" ht="15">
      <c r="C409" s="123"/>
    </row>
    <row r="410" ht="15">
      <c r="C410" s="123"/>
    </row>
    <row r="411" ht="15">
      <c r="C411" s="123"/>
    </row>
    <row r="412" ht="15">
      <c r="C412" s="123"/>
    </row>
    <row r="413" ht="15">
      <c r="C413" s="123"/>
    </row>
    <row r="414" ht="15">
      <c r="C414" s="123"/>
    </row>
    <row r="415" ht="15">
      <c r="C415" s="123"/>
    </row>
    <row r="416" ht="15">
      <c r="C416" s="123"/>
    </row>
    <row r="417" ht="15">
      <c r="C417" s="123"/>
    </row>
    <row r="418" ht="15">
      <c r="C418" s="123"/>
    </row>
    <row r="419" ht="15">
      <c r="C419" s="123"/>
    </row>
    <row r="420" ht="15">
      <c r="C420" s="123"/>
    </row>
    <row r="421" ht="15">
      <c r="C421" s="123"/>
    </row>
    <row r="422" ht="15">
      <c r="C422" s="123"/>
    </row>
    <row r="423" ht="15">
      <c r="C423" s="123"/>
    </row>
    <row r="424" ht="15">
      <c r="C424" s="123"/>
    </row>
    <row r="425" ht="15">
      <c r="C425" s="123"/>
    </row>
    <row r="426" ht="15">
      <c r="C426" s="123"/>
    </row>
    <row r="427" ht="15">
      <c r="C427" s="123"/>
    </row>
    <row r="428" ht="15">
      <c r="C428" s="123"/>
    </row>
    <row r="429" ht="15">
      <c r="C429" s="123"/>
    </row>
    <row r="430" ht="15">
      <c r="C430" s="123"/>
    </row>
    <row r="431" ht="15">
      <c r="C431" s="123"/>
    </row>
    <row r="432" ht="15">
      <c r="C432" s="123"/>
    </row>
    <row r="433" ht="15">
      <c r="C433" s="123"/>
    </row>
    <row r="434" ht="15">
      <c r="C434" s="123"/>
    </row>
    <row r="435" ht="15">
      <c r="C435" s="123"/>
    </row>
    <row r="436" ht="15">
      <c r="C436" s="123"/>
    </row>
    <row r="437" ht="15">
      <c r="C437" s="123"/>
    </row>
    <row r="438" ht="15">
      <c r="C438" s="123"/>
    </row>
    <row r="439" ht="15">
      <c r="C439" s="123"/>
    </row>
    <row r="440" ht="15">
      <c r="C440" s="123"/>
    </row>
    <row r="441" ht="15">
      <c r="C441" s="123"/>
    </row>
    <row r="442" ht="15">
      <c r="C442" s="123"/>
    </row>
    <row r="443" ht="15">
      <c r="C443" s="123"/>
    </row>
    <row r="444" ht="15">
      <c r="C444" s="123"/>
    </row>
    <row r="445" ht="15">
      <c r="C445" s="123"/>
    </row>
    <row r="446" ht="15">
      <c r="C446" s="123"/>
    </row>
    <row r="447" ht="15">
      <c r="C447" s="123"/>
    </row>
    <row r="448" ht="15">
      <c r="C448" s="123"/>
    </row>
    <row r="449" ht="15">
      <c r="C449" s="123"/>
    </row>
    <row r="450" ht="15">
      <c r="C450" s="123"/>
    </row>
    <row r="451" ht="15">
      <c r="C451" s="123"/>
    </row>
    <row r="452" ht="15">
      <c r="C452" s="123"/>
    </row>
    <row r="453" ht="15">
      <c r="C453" s="123"/>
    </row>
    <row r="454" ht="15">
      <c r="C454" s="123"/>
    </row>
    <row r="455" ht="15">
      <c r="C455" s="123"/>
    </row>
    <row r="456" ht="15">
      <c r="C456" s="123"/>
    </row>
    <row r="457" ht="15">
      <c r="C457" s="123"/>
    </row>
    <row r="458" ht="15">
      <c r="C458" s="123"/>
    </row>
    <row r="459" ht="15">
      <c r="C459" s="123"/>
    </row>
    <row r="460" ht="15">
      <c r="C460" s="123"/>
    </row>
    <row r="461" ht="15">
      <c r="C461" s="123"/>
    </row>
    <row r="462" ht="15">
      <c r="C462" s="123"/>
    </row>
    <row r="463" ht="15">
      <c r="C463" s="123"/>
    </row>
    <row r="464" ht="15">
      <c r="C464" s="123"/>
    </row>
    <row r="465" ht="15">
      <c r="C465" s="123"/>
    </row>
    <row r="466" ht="15">
      <c r="C466" s="123"/>
    </row>
    <row r="467" ht="15">
      <c r="C467" s="123"/>
    </row>
    <row r="468" ht="15">
      <c r="C468" s="123"/>
    </row>
    <row r="469" ht="15">
      <c r="C469" s="123"/>
    </row>
    <row r="470" ht="15">
      <c r="C470" s="123"/>
    </row>
    <row r="471" ht="15">
      <c r="C471" s="123"/>
    </row>
    <row r="472" ht="15">
      <c r="C472" s="123"/>
    </row>
    <row r="473" ht="15">
      <c r="C473" s="123"/>
    </row>
    <row r="474" ht="15">
      <c r="C474" s="123"/>
    </row>
    <row r="475" ht="15">
      <c r="C475" s="123"/>
    </row>
    <row r="476" ht="15">
      <c r="C476" s="123"/>
    </row>
    <row r="477" ht="15">
      <c r="C477" s="123"/>
    </row>
    <row r="478" ht="15">
      <c r="C478" s="123"/>
    </row>
    <row r="479" ht="15">
      <c r="C479" s="123"/>
    </row>
    <row r="480" ht="15">
      <c r="C480" s="123"/>
    </row>
    <row r="481" ht="15">
      <c r="C481" s="123"/>
    </row>
    <row r="482" ht="15">
      <c r="C482" s="123"/>
    </row>
    <row r="483" ht="15">
      <c r="C483" s="123"/>
    </row>
    <row r="484" ht="15">
      <c r="C484" s="123"/>
    </row>
    <row r="485" ht="15">
      <c r="C485" s="123"/>
    </row>
    <row r="486" ht="15">
      <c r="C486" s="123"/>
    </row>
    <row r="487" ht="15">
      <c r="C487" s="123"/>
    </row>
    <row r="488" ht="15">
      <c r="C488" s="123"/>
    </row>
    <row r="489" ht="15">
      <c r="C489" s="123"/>
    </row>
    <row r="490" ht="15">
      <c r="C490" s="123"/>
    </row>
    <row r="491" ht="15">
      <c r="C491" s="123"/>
    </row>
    <row r="492" ht="15">
      <c r="C492" s="123"/>
    </row>
    <row r="493" ht="15">
      <c r="C493" s="123"/>
    </row>
    <row r="494" ht="15">
      <c r="C494" s="123"/>
    </row>
    <row r="495" ht="15">
      <c r="C495" s="123"/>
    </row>
    <row r="496" ht="15">
      <c r="C496" s="123"/>
    </row>
    <row r="497" ht="15">
      <c r="C497" s="123"/>
    </row>
    <row r="498" ht="15">
      <c r="C498" s="123"/>
    </row>
    <row r="499" ht="15">
      <c r="C499" s="123"/>
    </row>
    <row r="500" ht="15">
      <c r="C500" s="123"/>
    </row>
    <row r="501" ht="15">
      <c r="C501" s="123"/>
    </row>
    <row r="502" ht="15">
      <c r="C502" s="123"/>
    </row>
    <row r="503" ht="15">
      <c r="C503" s="123"/>
    </row>
    <row r="504" ht="15">
      <c r="C504" s="123"/>
    </row>
    <row r="505" ht="15">
      <c r="C505" s="123"/>
    </row>
    <row r="506" ht="15">
      <c r="C506" s="123"/>
    </row>
    <row r="507" ht="15">
      <c r="C507" s="123"/>
    </row>
    <row r="508" ht="15">
      <c r="C508" s="123"/>
    </row>
    <row r="509" ht="15">
      <c r="C509" s="123"/>
    </row>
    <row r="510" ht="15">
      <c r="C510" s="123"/>
    </row>
    <row r="511" ht="15">
      <c r="C511" s="123"/>
    </row>
    <row r="512" ht="15">
      <c r="C512" s="123"/>
    </row>
    <row r="513" ht="15">
      <c r="C513" s="123"/>
    </row>
    <row r="514" ht="15">
      <c r="C514" s="123"/>
    </row>
    <row r="515" ht="15">
      <c r="C515" s="123"/>
    </row>
    <row r="516" ht="15">
      <c r="C516" s="123"/>
    </row>
    <row r="517" ht="15">
      <c r="C517" s="123"/>
    </row>
    <row r="518" ht="15">
      <c r="C518" s="123"/>
    </row>
    <row r="519" ht="15">
      <c r="C519" s="123"/>
    </row>
    <row r="520" ht="15">
      <c r="C520" s="123"/>
    </row>
    <row r="521" ht="15">
      <c r="C521" s="123"/>
    </row>
    <row r="522" ht="15">
      <c r="C522" s="123"/>
    </row>
    <row r="523" ht="15">
      <c r="C523" s="123"/>
    </row>
    <row r="524" ht="15">
      <c r="C524" s="123"/>
    </row>
    <row r="525" ht="15">
      <c r="C525" s="123"/>
    </row>
    <row r="526" ht="15">
      <c r="C526" s="123"/>
    </row>
    <row r="527" ht="15">
      <c r="C527" s="123"/>
    </row>
    <row r="528" ht="15">
      <c r="C528" s="123"/>
    </row>
    <row r="529" ht="15">
      <c r="C529" s="123"/>
    </row>
    <row r="530" ht="15">
      <c r="C530" s="123"/>
    </row>
    <row r="531" ht="15">
      <c r="C531" s="123"/>
    </row>
    <row r="532" ht="15">
      <c r="C532" s="123"/>
    </row>
    <row r="533" ht="15">
      <c r="C533" s="123"/>
    </row>
    <row r="534" ht="15">
      <c r="C534" s="123"/>
    </row>
    <row r="535" ht="15">
      <c r="C535" s="123"/>
    </row>
    <row r="536" ht="15">
      <c r="C536" s="123"/>
    </row>
    <row r="537" ht="15">
      <c r="C537" s="123"/>
    </row>
    <row r="538" ht="15">
      <c r="C538" s="123"/>
    </row>
    <row r="539" ht="15">
      <c r="C539" s="123"/>
    </row>
    <row r="540" ht="15">
      <c r="C540" s="123"/>
    </row>
    <row r="541" ht="15">
      <c r="C541" s="123"/>
    </row>
    <row r="542" ht="15">
      <c r="C542" s="123"/>
    </row>
    <row r="543" ht="15">
      <c r="C543" s="123"/>
    </row>
    <row r="544" ht="15">
      <c r="C544" s="123"/>
    </row>
    <row r="545" ht="15">
      <c r="C545" s="123"/>
    </row>
    <row r="546" ht="15">
      <c r="C546" s="123"/>
    </row>
    <row r="547" ht="15">
      <c r="C547" s="123"/>
    </row>
    <row r="548" ht="15">
      <c r="C548" s="123"/>
    </row>
    <row r="549" ht="15">
      <c r="C549" s="123"/>
    </row>
    <row r="550" ht="15">
      <c r="C550" s="123"/>
    </row>
    <row r="551" ht="15">
      <c r="C551" s="123"/>
    </row>
    <row r="552" ht="15">
      <c r="C552" s="123"/>
    </row>
    <row r="553" ht="15">
      <c r="C553" s="123"/>
    </row>
    <row r="554" ht="15">
      <c r="C554" s="123"/>
    </row>
    <row r="555" ht="15">
      <c r="C555" s="123"/>
    </row>
    <row r="556" ht="15">
      <c r="C556" s="123"/>
    </row>
    <row r="557" ht="15">
      <c r="C557" s="123"/>
    </row>
    <row r="558" ht="15">
      <c r="C558" s="123"/>
    </row>
    <row r="559" ht="15">
      <c r="C559" s="123"/>
    </row>
    <row r="560" ht="15">
      <c r="C560" s="123"/>
    </row>
    <row r="561" ht="15">
      <c r="C561" s="123"/>
    </row>
    <row r="562" ht="15">
      <c r="C562" s="123"/>
    </row>
    <row r="563" ht="15">
      <c r="C563" s="123"/>
    </row>
    <row r="564" ht="15">
      <c r="C564" s="123"/>
    </row>
    <row r="565" ht="15">
      <c r="C565" s="123"/>
    </row>
    <row r="566" ht="15">
      <c r="C566" s="123"/>
    </row>
    <row r="567" ht="15">
      <c r="C567" s="123"/>
    </row>
    <row r="568" ht="15">
      <c r="C568" s="123"/>
    </row>
    <row r="569" ht="15">
      <c r="C569" s="123"/>
    </row>
    <row r="570" ht="15">
      <c r="C570" s="123"/>
    </row>
    <row r="571" ht="15">
      <c r="C571" s="123"/>
    </row>
    <row r="572" ht="15">
      <c r="C572" s="123"/>
    </row>
    <row r="573" ht="15">
      <c r="C573" s="123"/>
    </row>
    <row r="574" ht="15">
      <c r="C574" s="123"/>
    </row>
    <row r="575" ht="15">
      <c r="C575" s="123"/>
    </row>
    <row r="576" ht="15">
      <c r="C576" s="123"/>
    </row>
    <row r="577" ht="15">
      <c r="C577" s="123"/>
    </row>
    <row r="578" ht="15">
      <c r="C578" s="123"/>
    </row>
    <row r="579" ht="15">
      <c r="C579" s="123"/>
    </row>
    <row r="580" ht="15">
      <c r="C580" s="123"/>
    </row>
    <row r="581" ht="15">
      <c r="C581" s="123"/>
    </row>
    <row r="582" ht="15">
      <c r="C582" s="123"/>
    </row>
    <row r="583" ht="15">
      <c r="C583" s="123"/>
    </row>
    <row r="584" ht="15">
      <c r="C584" s="123"/>
    </row>
    <row r="585" ht="15">
      <c r="C585" s="123"/>
    </row>
    <row r="586" ht="15">
      <c r="C586" s="123"/>
    </row>
    <row r="587" ht="15">
      <c r="C587" s="123"/>
    </row>
    <row r="588" ht="15">
      <c r="C588" s="123"/>
    </row>
    <row r="589" ht="15">
      <c r="C589" s="123"/>
    </row>
    <row r="590" ht="15">
      <c r="C590" s="123"/>
    </row>
    <row r="591" ht="15">
      <c r="C591" s="123"/>
    </row>
    <row r="592" ht="15">
      <c r="C592" s="123"/>
    </row>
    <row r="593" ht="15">
      <c r="C593" s="123"/>
    </row>
    <row r="594" ht="15">
      <c r="C594" s="123"/>
    </row>
    <row r="595" ht="15">
      <c r="C595" s="123"/>
    </row>
    <row r="596" ht="15">
      <c r="C596" s="123"/>
    </row>
    <row r="597" ht="15">
      <c r="C597" s="123"/>
    </row>
    <row r="598" ht="15">
      <c r="C598" s="123"/>
    </row>
    <row r="599" ht="15">
      <c r="C599" s="123"/>
    </row>
    <row r="600" ht="15">
      <c r="C600" s="123"/>
    </row>
    <row r="601" ht="15">
      <c r="C601" s="123"/>
    </row>
    <row r="602" ht="15">
      <c r="C602" s="123"/>
    </row>
    <row r="603" ht="15">
      <c r="C603" s="123"/>
    </row>
    <row r="604" ht="15">
      <c r="C604" s="123"/>
    </row>
    <row r="605" ht="15">
      <c r="C605" s="123"/>
    </row>
    <row r="606" ht="15">
      <c r="C606" s="123"/>
    </row>
    <row r="607" ht="15">
      <c r="C607" s="123"/>
    </row>
    <row r="608" ht="15">
      <c r="C608" s="123"/>
    </row>
    <row r="609" ht="15">
      <c r="C609" s="123"/>
    </row>
    <row r="610" ht="15">
      <c r="C610" s="123"/>
    </row>
    <row r="611" ht="15">
      <c r="C611" s="123"/>
    </row>
    <row r="612" ht="15">
      <c r="C612" s="123"/>
    </row>
    <row r="613" ht="15">
      <c r="C613" s="123"/>
    </row>
    <row r="614" ht="15">
      <c r="C614" s="123"/>
    </row>
    <row r="615" ht="15">
      <c r="C615" s="123"/>
    </row>
    <row r="616" ht="15">
      <c r="C616" s="123"/>
    </row>
    <row r="617" ht="15">
      <c r="C617" s="123"/>
    </row>
    <row r="618" ht="15">
      <c r="C618" s="123"/>
    </row>
    <row r="619" ht="15">
      <c r="C619" s="123"/>
    </row>
    <row r="620" ht="15">
      <c r="C620" s="123"/>
    </row>
    <row r="621" ht="15">
      <c r="C621" s="123"/>
    </row>
    <row r="622" ht="15">
      <c r="C622" s="123"/>
    </row>
    <row r="623" ht="15">
      <c r="C623" s="123"/>
    </row>
    <row r="624" ht="15">
      <c r="C624" s="123"/>
    </row>
    <row r="625" ht="15">
      <c r="C625" s="123"/>
    </row>
    <row r="626" ht="15">
      <c r="C626" s="123"/>
    </row>
    <row r="627" ht="15">
      <c r="C627" s="123"/>
    </row>
    <row r="628" ht="15">
      <c r="C628" s="123"/>
    </row>
    <row r="629" ht="15">
      <c r="C629" s="123"/>
    </row>
    <row r="630" ht="15">
      <c r="C630" s="123"/>
    </row>
    <row r="631" ht="15">
      <c r="C631" s="123"/>
    </row>
    <row r="632" ht="15">
      <c r="C632" s="123"/>
    </row>
    <row r="633" ht="15">
      <c r="C633" s="123"/>
    </row>
    <row r="634" ht="15">
      <c r="C634" s="123"/>
    </row>
    <row r="635" ht="15">
      <c r="C635" s="123"/>
    </row>
    <row r="636" ht="15">
      <c r="C636" s="123"/>
    </row>
    <row r="637" ht="15">
      <c r="C637" s="123"/>
    </row>
    <row r="638" ht="15">
      <c r="C638" s="123"/>
    </row>
    <row r="639" ht="15">
      <c r="C639" s="123"/>
    </row>
    <row r="640" ht="15">
      <c r="C640" s="123"/>
    </row>
    <row r="641" ht="15">
      <c r="C641" s="123"/>
    </row>
    <row r="642" ht="15">
      <c r="C642" s="123"/>
    </row>
    <row r="643" ht="15">
      <c r="C643" s="123"/>
    </row>
    <row r="644" ht="15">
      <c r="C644" s="123"/>
    </row>
    <row r="645" ht="15">
      <c r="C645" s="123"/>
    </row>
    <row r="646" ht="15">
      <c r="C646" s="123"/>
    </row>
    <row r="647" ht="15">
      <c r="C647" s="123"/>
    </row>
    <row r="648" ht="15">
      <c r="C648" s="123"/>
    </row>
    <row r="649" ht="15">
      <c r="C649" s="123"/>
    </row>
    <row r="650" ht="15">
      <c r="C650" s="123"/>
    </row>
    <row r="651" ht="15">
      <c r="C651" s="123"/>
    </row>
    <row r="652" ht="15">
      <c r="C652" s="123"/>
    </row>
    <row r="653" ht="15">
      <c r="C653" s="123"/>
    </row>
    <row r="654" ht="15">
      <c r="C654" s="123"/>
    </row>
    <row r="655" ht="15">
      <c r="C655" s="123"/>
    </row>
    <row r="656" ht="15">
      <c r="C656" s="123"/>
    </row>
    <row r="657" ht="15">
      <c r="C657" s="123"/>
    </row>
    <row r="658" ht="15">
      <c r="C658" s="123"/>
    </row>
    <row r="659" ht="15">
      <c r="C659" s="123"/>
    </row>
    <row r="660" ht="15">
      <c r="C660" s="123"/>
    </row>
    <row r="661" ht="15">
      <c r="C661" s="123"/>
    </row>
    <row r="662" ht="15">
      <c r="C662" s="123"/>
    </row>
    <row r="663" ht="15">
      <c r="C663" s="123"/>
    </row>
    <row r="664" ht="15">
      <c r="C664" s="123"/>
    </row>
    <row r="665" ht="15">
      <c r="C665" s="123"/>
    </row>
    <row r="666" ht="15">
      <c r="C666" s="123"/>
    </row>
    <row r="667" ht="15">
      <c r="C667" s="123"/>
    </row>
    <row r="668" ht="15">
      <c r="C668" s="123"/>
    </row>
    <row r="669" ht="15">
      <c r="C669" s="123"/>
    </row>
    <row r="670" ht="15">
      <c r="C670" s="123"/>
    </row>
    <row r="671" ht="15">
      <c r="C671" s="123"/>
    </row>
    <row r="672" ht="15">
      <c r="C672" s="123"/>
    </row>
    <row r="673" ht="15">
      <c r="C673" s="123"/>
    </row>
    <row r="674" ht="15">
      <c r="C674" s="123"/>
    </row>
    <row r="675" ht="15">
      <c r="C675" s="123"/>
    </row>
    <row r="676" ht="15">
      <c r="C676" s="123"/>
    </row>
    <row r="677" ht="15">
      <c r="C677" s="123"/>
    </row>
    <row r="678" ht="15">
      <c r="C678" s="123"/>
    </row>
    <row r="679" ht="15">
      <c r="C679" s="123"/>
    </row>
    <row r="680" ht="15">
      <c r="C680" s="123"/>
    </row>
    <row r="681" ht="15">
      <c r="C681" s="123"/>
    </row>
    <row r="682" ht="15">
      <c r="C682" s="123"/>
    </row>
    <row r="683" ht="15">
      <c r="C683" s="123"/>
    </row>
    <row r="684" ht="15">
      <c r="C684" s="123"/>
    </row>
    <row r="685" ht="15">
      <c r="C685" s="123"/>
    </row>
    <row r="686" ht="15">
      <c r="C686" s="123"/>
    </row>
    <row r="687" ht="15">
      <c r="C687" s="123"/>
    </row>
    <row r="688" ht="15">
      <c r="C688" s="123"/>
    </row>
    <row r="689" ht="15">
      <c r="C689" s="123"/>
    </row>
    <row r="690" ht="15">
      <c r="C690" s="123"/>
    </row>
    <row r="691" ht="15">
      <c r="C691" s="123"/>
    </row>
    <row r="692" ht="15">
      <c r="C692" s="123"/>
    </row>
    <row r="693" ht="15">
      <c r="C693" s="123"/>
    </row>
    <row r="694" ht="15">
      <c r="C694" s="123"/>
    </row>
    <row r="695" ht="15">
      <c r="C695" s="123"/>
    </row>
    <row r="696" ht="15">
      <c r="C696" s="123"/>
    </row>
    <row r="697" ht="15">
      <c r="C697" s="123"/>
    </row>
    <row r="698" ht="15">
      <c r="C698" s="123"/>
    </row>
    <row r="699" ht="15">
      <c r="C699" s="123"/>
    </row>
    <row r="700" ht="15">
      <c r="C700" s="123"/>
    </row>
    <row r="701" ht="15">
      <c r="C701" s="123"/>
    </row>
    <row r="702" ht="15">
      <c r="C702" s="123"/>
    </row>
    <row r="703" ht="15">
      <c r="C703" s="123"/>
    </row>
    <row r="704" ht="15">
      <c r="C704" s="123"/>
    </row>
    <row r="705" ht="15">
      <c r="C705" s="123"/>
    </row>
    <row r="706" ht="15">
      <c r="C706" s="123"/>
    </row>
    <row r="707" ht="15">
      <c r="C707" s="123"/>
    </row>
    <row r="708" ht="15">
      <c r="C708" s="123"/>
    </row>
    <row r="709" ht="15">
      <c r="C709" s="123"/>
    </row>
    <row r="710" ht="15">
      <c r="C710" s="123"/>
    </row>
    <row r="711" ht="15">
      <c r="C711" s="123"/>
    </row>
    <row r="712" ht="15">
      <c r="C712" s="123"/>
    </row>
    <row r="713" ht="15">
      <c r="C713" s="123"/>
    </row>
    <row r="714" ht="15">
      <c r="C714" s="123"/>
    </row>
    <row r="715" ht="15">
      <c r="C715" s="123"/>
    </row>
    <row r="716" ht="15">
      <c r="C716" s="123"/>
    </row>
    <row r="717" ht="15">
      <c r="C717" s="123"/>
    </row>
    <row r="718" ht="15">
      <c r="C718" s="123"/>
    </row>
    <row r="719" ht="15">
      <c r="C719" s="123"/>
    </row>
    <row r="720" ht="15">
      <c r="C720" s="123"/>
    </row>
    <row r="721" ht="15">
      <c r="C721" s="123"/>
    </row>
    <row r="722" ht="15">
      <c r="C722" s="123"/>
    </row>
    <row r="723" ht="15">
      <c r="C723" s="123"/>
    </row>
    <row r="724" ht="15">
      <c r="C724" s="123"/>
    </row>
    <row r="725" ht="15">
      <c r="C725" s="123"/>
    </row>
    <row r="726" ht="15">
      <c r="C726" s="123"/>
    </row>
    <row r="727" ht="15">
      <c r="C727" s="123"/>
    </row>
    <row r="728" ht="15">
      <c r="C728" s="123"/>
    </row>
    <row r="729" ht="15">
      <c r="C729" s="123"/>
    </row>
    <row r="730" ht="15">
      <c r="C730" s="123"/>
    </row>
    <row r="731" ht="15">
      <c r="C731" s="123"/>
    </row>
    <row r="732" ht="15">
      <c r="C732" s="123"/>
    </row>
    <row r="733" ht="15">
      <c r="C733" s="123"/>
    </row>
    <row r="734" ht="15">
      <c r="C734" s="123"/>
    </row>
    <row r="735" ht="15">
      <c r="C735" s="123"/>
    </row>
    <row r="736" ht="15">
      <c r="C736" s="123"/>
    </row>
    <row r="737" ht="15">
      <c r="C737" s="123"/>
    </row>
    <row r="738" ht="15">
      <c r="C738" s="123"/>
    </row>
    <row r="739" ht="15">
      <c r="C739" s="123"/>
    </row>
    <row r="740" ht="15">
      <c r="C740" s="123"/>
    </row>
    <row r="741" ht="15">
      <c r="C741" s="123"/>
    </row>
    <row r="742" ht="15">
      <c r="C742" s="123"/>
    </row>
    <row r="743" ht="15">
      <c r="C743" s="123"/>
    </row>
    <row r="744" ht="15">
      <c r="C744" s="123"/>
    </row>
    <row r="745" ht="15">
      <c r="C745" s="123"/>
    </row>
    <row r="746" ht="15">
      <c r="C746" s="123"/>
    </row>
    <row r="747" ht="15">
      <c r="C747" s="123"/>
    </row>
    <row r="748" ht="15">
      <c r="C748" s="123"/>
    </row>
    <row r="749" ht="15">
      <c r="C749" s="123"/>
    </row>
    <row r="750" ht="15">
      <c r="C750" s="123"/>
    </row>
    <row r="751" ht="15">
      <c r="C751" s="123"/>
    </row>
    <row r="752" ht="15">
      <c r="C752" s="123"/>
    </row>
    <row r="753" ht="15">
      <c r="C753" s="123"/>
    </row>
    <row r="754" ht="15">
      <c r="C754" s="123"/>
    </row>
    <row r="755" ht="15">
      <c r="C755" s="123"/>
    </row>
    <row r="756" ht="15">
      <c r="C756" s="123"/>
    </row>
    <row r="757" ht="15">
      <c r="C757" s="123"/>
    </row>
    <row r="758" ht="15">
      <c r="C758" s="123"/>
    </row>
    <row r="759" ht="15">
      <c r="C759" s="123"/>
    </row>
    <row r="760" ht="15">
      <c r="C760" s="123"/>
    </row>
    <row r="761" ht="15">
      <c r="C761" s="123"/>
    </row>
    <row r="762" ht="15">
      <c r="C762" s="123"/>
    </row>
    <row r="763" ht="15">
      <c r="C763" s="123"/>
    </row>
    <row r="764" ht="15">
      <c r="C764" s="123"/>
    </row>
    <row r="765" ht="15">
      <c r="C765" s="123"/>
    </row>
    <row r="766" ht="15">
      <c r="C766" s="123"/>
    </row>
    <row r="767" ht="15">
      <c r="C767" s="123"/>
    </row>
    <row r="768" ht="15">
      <c r="C768" s="123"/>
    </row>
    <row r="769" ht="15">
      <c r="C769" s="123"/>
    </row>
    <row r="770" ht="15">
      <c r="C770" s="123"/>
    </row>
    <row r="771" ht="15">
      <c r="C771" s="123"/>
    </row>
    <row r="772" ht="15">
      <c r="C772" s="123"/>
    </row>
    <row r="773" ht="15">
      <c r="C773" s="123"/>
    </row>
    <row r="774" ht="15">
      <c r="C774" s="123"/>
    </row>
    <row r="775" ht="15">
      <c r="C775" s="123"/>
    </row>
    <row r="776" ht="15">
      <c r="C776" s="123"/>
    </row>
    <row r="777" ht="15">
      <c r="C777" s="123"/>
    </row>
    <row r="778" ht="15">
      <c r="C778" s="123"/>
    </row>
    <row r="779" ht="15">
      <c r="C779" s="123"/>
    </row>
    <row r="780" ht="15">
      <c r="C780" s="123"/>
    </row>
    <row r="781" ht="15">
      <c r="C781" s="123"/>
    </row>
    <row r="782" ht="15">
      <c r="C782" s="123"/>
    </row>
    <row r="783" ht="15">
      <c r="C783" s="123"/>
    </row>
    <row r="784" ht="15">
      <c r="C784" s="123"/>
    </row>
    <row r="785" ht="15">
      <c r="C785" s="123"/>
    </row>
    <row r="786" ht="15">
      <c r="C786" s="123"/>
    </row>
    <row r="787" ht="15">
      <c r="C787" s="123"/>
    </row>
    <row r="788" ht="15">
      <c r="C788" s="123"/>
    </row>
    <row r="789" ht="15">
      <c r="C789" s="123"/>
    </row>
    <row r="790" ht="15">
      <c r="C790" s="123"/>
    </row>
    <row r="791" ht="15">
      <c r="C791" s="123"/>
    </row>
    <row r="792" ht="15">
      <c r="C792" s="123"/>
    </row>
    <row r="793" ht="15">
      <c r="C793" s="123"/>
    </row>
    <row r="794" ht="15">
      <c r="C794" s="123"/>
    </row>
    <row r="795" ht="15">
      <c r="C795" s="123"/>
    </row>
    <row r="796" ht="15">
      <c r="C796" s="123"/>
    </row>
    <row r="797" ht="15">
      <c r="C797" s="123"/>
    </row>
    <row r="798" ht="15">
      <c r="C798" s="123"/>
    </row>
    <row r="799" ht="15">
      <c r="C799" s="123"/>
    </row>
    <row r="800" ht="15">
      <c r="C800" s="123"/>
    </row>
    <row r="801" ht="15">
      <c r="C801" s="123"/>
    </row>
    <row r="802" ht="15">
      <c r="C802" s="123"/>
    </row>
    <row r="803" ht="15">
      <c r="C803" s="123"/>
    </row>
    <row r="804" ht="15">
      <c r="C804" s="123"/>
    </row>
    <row r="805" ht="15">
      <c r="C805" s="123"/>
    </row>
    <row r="806" ht="15">
      <c r="C806" s="123"/>
    </row>
    <row r="807" ht="15">
      <c r="C807" s="123"/>
    </row>
    <row r="808" ht="15">
      <c r="C808" s="123"/>
    </row>
    <row r="809" ht="15">
      <c r="C809" s="123"/>
    </row>
    <row r="810" ht="15">
      <c r="C810" s="123"/>
    </row>
    <row r="811" ht="15">
      <c r="C811" s="123"/>
    </row>
    <row r="812" ht="15">
      <c r="C812" s="123"/>
    </row>
    <row r="813" ht="15">
      <c r="C813" s="123"/>
    </row>
    <row r="814" ht="15">
      <c r="C814" s="123"/>
    </row>
    <row r="815" ht="15">
      <c r="C815" s="123"/>
    </row>
    <row r="816" ht="15">
      <c r="C816" s="123"/>
    </row>
    <row r="817" ht="15">
      <c r="C817" s="123"/>
    </row>
    <row r="818" ht="15">
      <c r="C818" s="123"/>
    </row>
    <row r="819" ht="15">
      <c r="C819" s="123"/>
    </row>
    <row r="820" ht="15">
      <c r="C820" s="123"/>
    </row>
    <row r="821" ht="15">
      <c r="C821" s="123"/>
    </row>
    <row r="822" ht="15">
      <c r="C822" s="123"/>
    </row>
    <row r="823" ht="15">
      <c r="C823" s="123"/>
    </row>
    <row r="824" ht="15">
      <c r="C824" s="123"/>
    </row>
    <row r="825" ht="15">
      <c r="C825" s="123"/>
    </row>
    <row r="826" ht="15">
      <c r="C826" s="123"/>
    </row>
    <row r="827" ht="15">
      <c r="C827" s="123"/>
    </row>
    <row r="828" ht="15">
      <c r="C828" s="123"/>
    </row>
    <row r="829" ht="15">
      <c r="C829" s="123"/>
    </row>
    <row r="830" ht="15">
      <c r="C830" s="123"/>
    </row>
    <row r="831" ht="15">
      <c r="C831" s="123"/>
    </row>
    <row r="832" ht="15">
      <c r="C832" s="123"/>
    </row>
    <row r="833" ht="15">
      <c r="C833" s="123"/>
    </row>
    <row r="834" ht="15">
      <c r="C834" s="123"/>
    </row>
    <row r="835" ht="15">
      <c r="C835" s="123"/>
    </row>
    <row r="836" ht="15">
      <c r="C836" s="123"/>
    </row>
    <row r="837" ht="15">
      <c r="C837" s="123"/>
    </row>
    <row r="838" ht="15">
      <c r="C838" s="123"/>
    </row>
    <row r="839" ht="15">
      <c r="C839" s="123"/>
    </row>
    <row r="840" ht="15">
      <c r="C840" s="123"/>
    </row>
    <row r="841" ht="15">
      <c r="C841" s="123"/>
    </row>
    <row r="842" ht="15">
      <c r="C842" s="123"/>
    </row>
    <row r="843" ht="15">
      <c r="C843" s="123"/>
    </row>
    <row r="844" ht="15">
      <c r="C844" s="123"/>
    </row>
    <row r="845" ht="15">
      <c r="C845" s="123"/>
    </row>
    <row r="846" ht="15">
      <c r="C846" s="123"/>
    </row>
    <row r="847" ht="15">
      <c r="C847" s="123"/>
    </row>
    <row r="848" ht="15">
      <c r="C848" s="123"/>
    </row>
    <row r="849" ht="15">
      <c r="C849" s="123"/>
    </row>
    <row r="850" ht="15">
      <c r="C850" s="123"/>
    </row>
    <row r="851" ht="15">
      <c r="C851" s="123"/>
    </row>
    <row r="852" ht="15">
      <c r="C852" s="123"/>
    </row>
    <row r="853" ht="15">
      <c r="C853" s="123"/>
    </row>
    <row r="854" ht="15">
      <c r="C854" s="123"/>
    </row>
    <row r="855" ht="15">
      <c r="C855" s="123"/>
    </row>
    <row r="856" ht="15">
      <c r="C856" s="123"/>
    </row>
    <row r="857" ht="15">
      <c r="C857" s="123"/>
    </row>
    <row r="858" ht="15">
      <c r="C858" s="123"/>
    </row>
    <row r="859" ht="15">
      <c r="C859" s="123"/>
    </row>
    <row r="860" ht="15">
      <c r="C860" s="123"/>
    </row>
    <row r="861" ht="15">
      <c r="C861" s="123"/>
    </row>
    <row r="862" ht="15">
      <c r="C862" s="123"/>
    </row>
    <row r="863" ht="15">
      <c r="C863" s="123"/>
    </row>
    <row r="864" ht="15">
      <c r="C864" s="123"/>
    </row>
    <row r="865" ht="15">
      <c r="C865" s="123"/>
    </row>
    <row r="866" ht="15">
      <c r="C866" s="123"/>
    </row>
    <row r="867" ht="15">
      <c r="C867" s="123"/>
    </row>
    <row r="868" ht="15">
      <c r="C868" s="123"/>
    </row>
    <row r="869" ht="15">
      <c r="C869" s="123"/>
    </row>
    <row r="870" ht="15">
      <c r="C870" s="123"/>
    </row>
    <row r="871" ht="15">
      <c r="C871" s="123"/>
    </row>
    <row r="872" ht="15">
      <c r="C872" s="123"/>
    </row>
    <row r="873" ht="15">
      <c r="C873" s="123"/>
    </row>
    <row r="874" ht="15">
      <c r="C874" s="123"/>
    </row>
    <row r="875" ht="15">
      <c r="C875" s="123"/>
    </row>
    <row r="876" ht="15">
      <c r="C876" s="123"/>
    </row>
    <row r="877" ht="15">
      <c r="C877" s="123"/>
    </row>
    <row r="878" ht="15">
      <c r="C878" s="123"/>
    </row>
    <row r="879" ht="15">
      <c r="C879" s="123"/>
    </row>
    <row r="880" ht="15">
      <c r="C880" s="123"/>
    </row>
    <row r="881" ht="15">
      <c r="C881" s="123"/>
    </row>
    <row r="882" ht="15">
      <c r="C882" s="123"/>
    </row>
    <row r="883" ht="15">
      <c r="C883" s="123"/>
    </row>
    <row r="884" ht="15">
      <c r="C884" s="123"/>
    </row>
    <row r="885" ht="15">
      <c r="C885" s="123"/>
    </row>
    <row r="886" ht="15">
      <c r="C886" s="123"/>
    </row>
    <row r="887" ht="15">
      <c r="C887" s="123"/>
    </row>
    <row r="888" ht="15">
      <c r="C888" s="123"/>
    </row>
    <row r="889" ht="15">
      <c r="C889" s="123"/>
    </row>
    <row r="890" ht="15">
      <c r="C890" s="123"/>
    </row>
    <row r="891" ht="15">
      <c r="C891" s="123"/>
    </row>
    <row r="892" ht="15">
      <c r="C892" s="123"/>
    </row>
    <row r="893" ht="15">
      <c r="C893" s="123"/>
    </row>
    <row r="894" ht="15">
      <c r="C894" s="123"/>
    </row>
    <row r="895" ht="15">
      <c r="C895" s="123"/>
    </row>
    <row r="896" ht="15">
      <c r="C896" s="123"/>
    </row>
    <row r="897" ht="15">
      <c r="C897" s="123"/>
    </row>
    <row r="898" ht="15">
      <c r="C898" s="123"/>
    </row>
    <row r="899" ht="15">
      <c r="C899" s="123"/>
    </row>
    <row r="900" ht="15">
      <c r="C900" s="123"/>
    </row>
    <row r="901" ht="15">
      <c r="C901" s="123"/>
    </row>
    <row r="902" ht="15">
      <c r="C902" s="123"/>
    </row>
    <row r="903" ht="15">
      <c r="C903" s="123"/>
    </row>
    <row r="904" ht="15">
      <c r="C904" s="123"/>
    </row>
    <row r="905" ht="15">
      <c r="C905" s="123"/>
    </row>
    <row r="906" ht="15">
      <c r="C906" s="123"/>
    </row>
    <row r="907" ht="15">
      <c r="C907" s="123"/>
    </row>
    <row r="908" ht="15">
      <c r="C908" s="123"/>
    </row>
    <row r="909" ht="15">
      <c r="C909" s="123"/>
    </row>
    <row r="910" ht="15">
      <c r="C910" s="123"/>
    </row>
    <row r="911" ht="15">
      <c r="C911" s="123"/>
    </row>
    <row r="912" ht="15">
      <c r="C912" s="123"/>
    </row>
    <row r="913" ht="15">
      <c r="C913" s="123"/>
    </row>
    <row r="914" ht="15">
      <c r="C914" s="123"/>
    </row>
    <row r="915" ht="15">
      <c r="C915" s="123"/>
    </row>
    <row r="916" ht="15">
      <c r="C916" s="123"/>
    </row>
    <row r="917" ht="15">
      <c r="C917" s="123"/>
    </row>
    <row r="918" ht="15">
      <c r="C918" s="123"/>
    </row>
    <row r="919" ht="15">
      <c r="C919" s="123"/>
    </row>
    <row r="920" ht="15">
      <c r="C920" s="123"/>
    </row>
    <row r="921" ht="15">
      <c r="C921" s="123"/>
    </row>
    <row r="922" ht="15">
      <c r="C922" s="123"/>
    </row>
    <row r="923" ht="15">
      <c r="C923" s="123"/>
    </row>
    <row r="924" ht="15">
      <c r="C924" s="123"/>
    </row>
    <row r="925" ht="15">
      <c r="C925" s="123"/>
    </row>
    <row r="926" ht="15">
      <c r="C926" s="123"/>
    </row>
    <row r="927" ht="15">
      <c r="C927" s="123"/>
    </row>
    <row r="928" ht="15">
      <c r="C928" s="123"/>
    </row>
    <row r="929" ht="15">
      <c r="C929" s="123"/>
    </row>
    <row r="930" ht="15">
      <c r="C930" s="123"/>
    </row>
    <row r="931" ht="15">
      <c r="C931" s="123"/>
    </row>
    <row r="932" ht="15">
      <c r="C932" s="123"/>
    </row>
    <row r="933" ht="15">
      <c r="C933" s="123"/>
    </row>
    <row r="934" ht="15">
      <c r="C934" s="123"/>
    </row>
    <row r="935" ht="15">
      <c r="C935" s="123"/>
    </row>
    <row r="936" ht="15">
      <c r="C936" s="123"/>
    </row>
    <row r="937" ht="15">
      <c r="C937" s="123"/>
    </row>
    <row r="938" ht="15">
      <c r="C938" s="123"/>
    </row>
    <row r="939" ht="15">
      <c r="C939" s="123"/>
    </row>
    <row r="940" ht="15">
      <c r="C940" s="123"/>
    </row>
    <row r="941" ht="15">
      <c r="C941" s="123"/>
    </row>
    <row r="942" ht="15">
      <c r="C942" s="123"/>
    </row>
    <row r="943" ht="15">
      <c r="C943" s="123"/>
    </row>
    <row r="944" ht="15">
      <c r="C944" s="123"/>
    </row>
    <row r="945" ht="15">
      <c r="C945" s="123"/>
    </row>
    <row r="946" ht="15">
      <c r="C946" s="123"/>
    </row>
    <row r="947" ht="15">
      <c r="C947" s="123"/>
    </row>
    <row r="948" ht="15">
      <c r="C948" s="123"/>
    </row>
    <row r="949" ht="15">
      <c r="C949" s="123"/>
    </row>
    <row r="950" ht="15">
      <c r="C950" s="123"/>
    </row>
    <row r="951" ht="15">
      <c r="C951" s="123"/>
    </row>
    <row r="952" ht="15">
      <c r="C952" s="123"/>
    </row>
    <row r="953" ht="15">
      <c r="C953" s="123"/>
    </row>
    <row r="954" ht="15">
      <c r="C954" s="123"/>
    </row>
    <row r="955" ht="15">
      <c r="C955" s="123"/>
    </row>
    <row r="956" ht="15">
      <c r="C956" s="123"/>
    </row>
    <row r="957" ht="15">
      <c r="C957" s="123"/>
    </row>
    <row r="958" ht="15">
      <c r="C958" s="123"/>
    </row>
    <row r="959" ht="15">
      <c r="C959" s="123"/>
    </row>
    <row r="960" ht="15">
      <c r="C960" s="123"/>
    </row>
    <row r="961" ht="15">
      <c r="C961" s="123"/>
    </row>
    <row r="962" ht="15">
      <c r="C962" s="123"/>
    </row>
    <row r="963" ht="15">
      <c r="C963" s="123"/>
    </row>
    <row r="964" ht="15">
      <c r="C964" s="123"/>
    </row>
    <row r="965" ht="15">
      <c r="C965" s="123"/>
    </row>
  </sheetData>
  <sheetProtection/>
  <mergeCells count="113">
    <mergeCell ref="E118:L118"/>
    <mergeCell ref="E112:L112"/>
    <mergeCell ref="E113:L113"/>
    <mergeCell ref="E114:L114"/>
    <mergeCell ref="E115:L115"/>
    <mergeCell ref="E111:L111"/>
    <mergeCell ref="E117:L117"/>
    <mergeCell ref="E106:L106"/>
    <mergeCell ref="E107:L107"/>
    <mergeCell ref="E110:L110"/>
    <mergeCell ref="E97:L97"/>
    <mergeCell ref="E116:L116"/>
    <mergeCell ref="E108:L108"/>
    <mergeCell ref="E109:L109"/>
    <mergeCell ref="E98:L98"/>
    <mergeCell ref="E101:L101"/>
    <mergeCell ref="E102:L102"/>
    <mergeCell ref="E103:L103"/>
    <mergeCell ref="E88:L88"/>
    <mergeCell ref="E89:L89"/>
    <mergeCell ref="E104:L104"/>
    <mergeCell ref="E105:L105"/>
    <mergeCell ref="E90:L90"/>
    <mergeCell ref="E91:L91"/>
    <mergeCell ref="E92:L92"/>
    <mergeCell ref="E93:L93"/>
    <mergeCell ref="E94:L94"/>
    <mergeCell ref="E95:L95"/>
    <mergeCell ref="E96:L96"/>
    <mergeCell ref="E99:L99"/>
    <mergeCell ref="E100:L100"/>
    <mergeCell ref="E87:L87"/>
    <mergeCell ref="E84:L84"/>
    <mergeCell ref="E85:L85"/>
    <mergeCell ref="E86:L86"/>
    <mergeCell ref="E80:L80"/>
    <mergeCell ref="E81:L81"/>
    <mergeCell ref="E82:L82"/>
    <mergeCell ref="E83:L83"/>
    <mergeCell ref="A4:L4"/>
    <mergeCell ref="E18:L18"/>
    <mergeCell ref="E21:L21"/>
    <mergeCell ref="E20:L20"/>
    <mergeCell ref="B6:D6"/>
    <mergeCell ref="E29:L29"/>
    <mergeCell ref="E24:L24"/>
    <mergeCell ref="E25:L25"/>
    <mergeCell ref="E26:L26"/>
    <mergeCell ref="E27:L27"/>
    <mergeCell ref="A1:L1"/>
    <mergeCell ref="A2:L2"/>
    <mergeCell ref="E22:L22"/>
    <mergeCell ref="E23:L23"/>
    <mergeCell ref="A3:L3"/>
    <mergeCell ref="E6:G6"/>
    <mergeCell ref="E7:G7"/>
    <mergeCell ref="E8:G8"/>
    <mergeCell ref="E9:G9"/>
    <mergeCell ref="E40:L40"/>
    <mergeCell ref="E39:L39"/>
    <mergeCell ref="E35:L35"/>
    <mergeCell ref="E36:L36"/>
    <mergeCell ref="E37:L37"/>
    <mergeCell ref="E38:L38"/>
    <mergeCell ref="E33:L33"/>
    <mergeCell ref="E41:L41"/>
    <mergeCell ref="E42:L42"/>
    <mergeCell ref="E43:L43"/>
    <mergeCell ref="E54:L54"/>
    <mergeCell ref="E44:L44"/>
    <mergeCell ref="E45:L45"/>
    <mergeCell ref="E46:L46"/>
    <mergeCell ref="E47:L47"/>
    <mergeCell ref="E48:L48"/>
    <mergeCell ref="E49:L49"/>
    <mergeCell ref="E64:L64"/>
    <mergeCell ref="E65:L65"/>
    <mergeCell ref="E50:L50"/>
    <mergeCell ref="E51:L51"/>
    <mergeCell ref="E52:L52"/>
    <mergeCell ref="E53:L53"/>
    <mergeCell ref="E58:L58"/>
    <mergeCell ref="E59:L59"/>
    <mergeCell ref="E79:L79"/>
    <mergeCell ref="E72:L72"/>
    <mergeCell ref="E73:L73"/>
    <mergeCell ref="E74:L74"/>
    <mergeCell ref="E75:L75"/>
    <mergeCell ref="E60:L60"/>
    <mergeCell ref="E61:L61"/>
    <mergeCell ref="E71:L71"/>
    <mergeCell ref="E62:L62"/>
    <mergeCell ref="E63:L63"/>
    <mergeCell ref="E31:L31"/>
    <mergeCell ref="E32:L32"/>
    <mergeCell ref="E70:L70"/>
    <mergeCell ref="E66:L66"/>
    <mergeCell ref="E67:L67"/>
    <mergeCell ref="E68:L68"/>
    <mergeCell ref="E69:L69"/>
    <mergeCell ref="E55:L55"/>
    <mergeCell ref="E56:L56"/>
    <mergeCell ref="E57:L57"/>
    <mergeCell ref="E19:L19"/>
    <mergeCell ref="E28:L28"/>
    <mergeCell ref="E76:L76"/>
    <mergeCell ref="E77:L77"/>
    <mergeCell ref="E78:L78"/>
    <mergeCell ref="B7:D7"/>
    <mergeCell ref="B8:D8"/>
    <mergeCell ref="B9:D9"/>
    <mergeCell ref="E34:L34"/>
    <mergeCell ref="E30:L30"/>
  </mergeCells>
  <printOptions/>
  <pageMargins left="0.88" right="0.5" top="0.25" bottom="0.25" header="0.25" footer="0.25"/>
  <pageSetup fitToHeight="1" fitToWidth="1" horizontalDpi="600" verticalDpi="600" orientation="portrait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658"/>
  <sheetViews>
    <sheetView zoomScale="60" zoomScaleNormal="60" zoomScalePageLayoutView="0" workbookViewId="0" topLeftCell="A18">
      <selection activeCell="A1" sqref="A1:C1"/>
    </sheetView>
  </sheetViews>
  <sheetFormatPr defaultColWidth="11.4453125" defaultRowHeight="15"/>
  <cols>
    <col min="1" max="1" width="37.3359375" style="53" customWidth="1"/>
    <col min="2" max="2" width="43.88671875" style="53" customWidth="1"/>
    <col min="3" max="3" width="41.21484375" style="53" customWidth="1"/>
    <col min="4" max="16384" width="11.4453125" style="53" customWidth="1"/>
  </cols>
  <sheetData>
    <row r="1" spans="1:3" ht="18">
      <c r="A1" s="478" t="s">
        <v>3</v>
      </c>
      <c r="B1" s="478"/>
      <c r="C1" s="478"/>
    </row>
    <row r="2" spans="1:3" ht="18">
      <c r="A2" s="478" t="str">
        <f>+'budget4542.a'!A2</f>
        <v>LOCAL HEALTH DEPARTMENT BUDGET PACKAGE</v>
      </c>
      <c r="B2" s="478"/>
      <c r="C2" s="478"/>
    </row>
    <row r="3" spans="1:3" ht="19.5" customHeight="1">
      <c r="A3" s="478" t="s">
        <v>38</v>
      </c>
      <c r="B3" s="478"/>
      <c r="C3" s="478"/>
    </row>
    <row r="4" ht="19.5" customHeight="1">
      <c r="C4"/>
    </row>
    <row r="5" ht="15">
      <c r="A5" s="57"/>
    </row>
    <row r="6" spans="1:3" ht="21" customHeight="1" thickBot="1">
      <c r="A6" s="65" t="str">
        <f>+'budget4542.a'!B6</f>
        <v>LOCAL HEALTH DEPT:  </v>
      </c>
      <c r="B6" s="118">
        <f>+'budget4542.a'!D6</f>
        <v>0</v>
      </c>
      <c r="C6" s="70" t="str">
        <f>+'budget4542.a'!G6</f>
        <v>ORIGINAL BUDG. (Y/N):     </v>
      </c>
    </row>
    <row r="7" spans="1:3" ht="21" customHeight="1" thickBot="1">
      <c r="A7" s="65" t="str">
        <f>+'budget4542.a'!B10</f>
        <v>PROJECT TITLE:                           </v>
      </c>
      <c r="B7" s="118">
        <f>+'budget4542.a'!D10</f>
        <v>0</v>
      </c>
      <c r="C7" s="70" t="str">
        <f>+'budget4542.a'!G7</f>
        <v>MODIFICATION:                 #</v>
      </c>
    </row>
    <row r="8" spans="1:3" ht="21" customHeight="1" thickBot="1">
      <c r="A8" s="65" t="str">
        <f>+'budget4542.a'!B11</f>
        <v>AWARD NUMBER:                          </v>
      </c>
      <c r="B8" s="118">
        <f>+'budget4542.a'!D11</f>
        <v>0</v>
      </c>
      <c r="C8" s="70" t="str">
        <f>+'budget4542.a'!G8</f>
        <v>SUPPLEMENT:                   #</v>
      </c>
    </row>
    <row r="9" spans="1:3" ht="21" customHeight="1" thickBot="1">
      <c r="A9" s="65" t="str">
        <f>+'budget4542.a'!B15</f>
        <v>AWARD PERIOD:                            </v>
      </c>
      <c r="B9" s="118">
        <f>+'budget4542.a'!D15</f>
        <v>0</v>
      </c>
      <c r="C9" s="70" t="str">
        <f>+'budget4542.a'!G9</f>
        <v>REDUCTION:                       #</v>
      </c>
    </row>
    <row r="10" spans="1:3" ht="21" customHeight="1">
      <c r="A10" s="82"/>
      <c r="B10" s="82"/>
      <c r="C10" s="70" t="str">
        <f>+'budget4542.a'!G5</f>
        <v>DATE SUBMITTED:     </v>
      </c>
    </row>
    <row r="11" ht="18" customHeight="1"/>
    <row r="12" ht="18" customHeight="1" thickBot="1"/>
    <row r="13" spans="1:13" ht="46.5" customHeight="1" thickBot="1" thickTop="1">
      <c r="A13" s="494" t="s">
        <v>20</v>
      </c>
      <c r="B13" s="495"/>
      <c r="C13" s="392" t="s">
        <v>280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42" customHeight="1" thickBot="1" thickTop="1">
      <c r="A14" s="490"/>
      <c r="B14" s="491"/>
      <c r="C14" s="391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3" ht="60" customHeight="1" thickBot="1">
      <c r="A15" s="490"/>
      <c r="B15" s="491"/>
      <c r="C15" s="391"/>
    </row>
    <row r="16" spans="1:3" ht="60" customHeight="1" thickBot="1">
      <c r="A16" s="490"/>
      <c r="B16" s="491"/>
      <c r="C16" s="391"/>
    </row>
    <row r="17" spans="1:3" ht="60" customHeight="1" thickBot="1">
      <c r="A17" s="492"/>
      <c r="B17" s="493"/>
      <c r="C17" s="328"/>
    </row>
    <row r="18" spans="1:3" ht="60" customHeight="1" thickBot="1">
      <c r="A18" s="345"/>
      <c r="B18" s="346"/>
      <c r="C18" s="328"/>
    </row>
    <row r="19" spans="1:3" ht="60" customHeight="1" thickBot="1">
      <c r="A19" s="492"/>
      <c r="B19" s="493"/>
      <c r="C19" s="335"/>
    </row>
    <row r="20" spans="1:3" ht="60" customHeight="1" thickBot="1">
      <c r="A20" s="488"/>
      <c r="B20" s="489"/>
      <c r="C20" s="251"/>
    </row>
    <row r="21" spans="1:3" ht="60" customHeight="1" thickBot="1">
      <c r="A21" s="484"/>
      <c r="B21" s="485"/>
      <c r="C21" s="251"/>
    </row>
    <row r="22" spans="1:3" ht="60" customHeight="1" thickBot="1">
      <c r="A22" s="484"/>
      <c r="B22" s="485"/>
      <c r="C22" s="251"/>
    </row>
    <row r="23" spans="1:3" ht="60" customHeight="1" thickBot="1">
      <c r="A23" s="484"/>
      <c r="B23" s="485"/>
      <c r="C23" s="251"/>
    </row>
    <row r="24" spans="1:3" ht="60" customHeight="1" thickBot="1">
      <c r="A24" s="484"/>
      <c r="B24" s="485"/>
      <c r="C24" s="251"/>
    </row>
    <row r="25" spans="1:3" ht="60" customHeight="1" thickBot="1">
      <c r="A25" s="484"/>
      <c r="B25" s="485"/>
      <c r="C25" s="251"/>
    </row>
    <row r="26" spans="1:3" ht="60" customHeight="1" thickBot="1">
      <c r="A26" s="484"/>
      <c r="B26" s="485"/>
      <c r="C26" s="251"/>
    </row>
    <row r="27" spans="1:2" ht="19.5" customHeight="1">
      <c r="A27" s="486" t="s">
        <v>435</v>
      </c>
      <c r="B27" s="487"/>
    </row>
    <row r="28" ht="19.5" customHeight="1">
      <c r="B28" s="57"/>
    </row>
    <row r="29" ht="15">
      <c r="B29" s="57"/>
    </row>
    <row r="30" ht="18" customHeight="1">
      <c r="B30" s="57"/>
    </row>
    <row r="31" ht="15">
      <c r="B31" s="57"/>
    </row>
    <row r="32" ht="15">
      <c r="B32" s="57"/>
    </row>
    <row r="33" ht="15">
      <c r="B33" s="57"/>
    </row>
    <row r="34" ht="15">
      <c r="B34" s="57"/>
    </row>
    <row r="35" ht="15">
      <c r="B35" s="57"/>
    </row>
    <row r="36" ht="15">
      <c r="B36" s="57"/>
    </row>
    <row r="37" ht="15">
      <c r="B37" s="57"/>
    </row>
    <row r="38" ht="15">
      <c r="B38" s="57"/>
    </row>
    <row r="39" ht="15">
      <c r="B39" s="57"/>
    </row>
    <row r="40" ht="15">
      <c r="B40" s="57"/>
    </row>
    <row r="41" ht="15">
      <c r="B41" s="57"/>
    </row>
    <row r="42" ht="15">
      <c r="B42" s="57"/>
    </row>
    <row r="43" ht="15">
      <c r="B43" s="57"/>
    </row>
    <row r="44" ht="15">
      <c r="B44" s="57"/>
    </row>
    <row r="45" ht="15">
      <c r="B45" s="57"/>
    </row>
    <row r="46" ht="15">
      <c r="B46" s="57"/>
    </row>
    <row r="47" ht="15">
      <c r="B47" s="57"/>
    </row>
    <row r="48" ht="15">
      <c r="B48" s="57"/>
    </row>
    <row r="49" ht="15">
      <c r="B49" s="57"/>
    </row>
    <row r="50" ht="15">
      <c r="B50" s="57"/>
    </row>
    <row r="51" ht="15">
      <c r="B51" s="57"/>
    </row>
    <row r="52" ht="15">
      <c r="B52" s="57"/>
    </row>
    <row r="53" ht="15">
      <c r="B53" s="57"/>
    </row>
    <row r="54" ht="15">
      <c r="B54" s="57"/>
    </row>
    <row r="55" ht="15">
      <c r="B55" s="57"/>
    </row>
    <row r="56" ht="15">
      <c r="B56" s="57"/>
    </row>
    <row r="57" ht="15">
      <c r="B57" s="57"/>
    </row>
    <row r="58" ht="15">
      <c r="B58" s="57"/>
    </row>
    <row r="59" ht="15">
      <c r="B59" s="57"/>
    </row>
    <row r="60" ht="15">
      <c r="B60" s="57"/>
    </row>
    <row r="61" ht="15">
      <c r="B61" s="57"/>
    </row>
    <row r="62" ht="15">
      <c r="B62" s="57"/>
    </row>
    <row r="63" ht="15">
      <c r="B63" s="57"/>
    </row>
    <row r="64" ht="15">
      <c r="B64" s="57"/>
    </row>
    <row r="65" ht="15">
      <c r="B65" s="57"/>
    </row>
    <row r="66" ht="15">
      <c r="B66" s="57"/>
    </row>
    <row r="67" ht="15">
      <c r="B67" s="57"/>
    </row>
    <row r="68" ht="15">
      <c r="B68" s="57"/>
    </row>
    <row r="69" ht="15">
      <c r="B69" s="57"/>
    </row>
    <row r="70" ht="15">
      <c r="B70" s="57"/>
    </row>
    <row r="71" ht="15">
      <c r="B71" s="57"/>
    </row>
    <row r="72" ht="15">
      <c r="B72" s="57"/>
    </row>
    <row r="73" ht="15">
      <c r="B73" s="57"/>
    </row>
    <row r="74" ht="15">
      <c r="B74" s="57"/>
    </row>
    <row r="75" ht="15">
      <c r="B75" s="57"/>
    </row>
    <row r="76" ht="15">
      <c r="B76" s="57"/>
    </row>
    <row r="77" ht="15">
      <c r="B77" s="57"/>
    </row>
    <row r="78" ht="15">
      <c r="B78" s="57"/>
    </row>
    <row r="79" ht="15">
      <c r="B79" s="57"/>
    </row>
    <row r="80" ht="15">
      <c r="B80" s="57"/>
    </row>
    <row r="81" ht="15">
      <c r="B81" s="57"/>
    </row>
    <row r="82" ht="15">
      <c r="B82" s="57"/>
    </row>
    <row r="83" ht="15">
      <c r="B83" s="57"/>
    </row>
    <row r="84" ht="15">
      <c r="B84" s="57"/>
    </row>
    <row r="85" ht="15">
      <c r="B85" s="57"/>
    </row>
    <row r="86" ht="15">
      <c r="B86" s="57"/>
    </row>
    <row r="87" ht="15">
      <c r="B87" s="57"/>
    </row>
    <row r="88" ht="15">
      <c r="B88" s="57"/>
    </row>
    <row r="89" ht="15">
      <c r="B89" s="57"/>
    </row>
    <row r="90" ht="15">
      <c r="B90" s="57"/>
    </row>
    <row r="91" ht="15">
      <c r="B91" s="57"/>
    </row>
    <row r="92" ht="15">
      <c r="B92" s="57"/>
    </row>
    <row r="93" ht="15">
      <c r="B93" s="57"/>
    </row>
    <row r="94" ht="15">
      <c r="B94" s="57"/>
    </row>
    <row r="95" ht="15">
      <c r="B95" s="57"/>
    </row>
    <row r="96" ht="15">
      <c r="B96" s="57"/>
    </row>
    <row r="97" ht="15">
      <c r="B97" s="57"/>
    </row>
    <row r="98" ht="15">
      <c r="B98" s="57"/>
    </row>
    <row r="99" ht="15">
      <c r="B99" s="57"/>
    </row>
    <row r="100" ht="15">
      <c r="B100" s="57"/>
    </row>
    <row r="101" ht="15">
      <c r="B101" s="57"/>
    </row>
    <row r="102" ht="15">
      <c r="B102" s="57"/>
    </row>
    <row r="103" ht="15">
      <c r="B103" s="57"/>
    </row>
    <row r="104" ht="15">
      <c r="B104" s="57"/>
    </row>
    <row r="105" ht="15">
      <c r="B105" s="57"/>
    </row>
    <row r="106" ht="15">
      <c r="B106" s="57"/>
    </row>
    <row r="107" ht="15">
      <c r="B107" s="57"/>
    </row>
    <row r="108" ht="15">
      <c r="B108" s="57"/>
    </row>
    <row r="109" ht="15">
      <c r="B109" s="57"/>
    </row>
    <row r="110" ht="15">
      <c r="B110" s="57"/>
    </row>
    <row r="111" ht="15">
      <c r="B111" s="57"/>
    </row>
    <row r="112" ht="15">
      <c r="B112" s="57"/>
    </row>
    <row r="113" ht="15">
      <c r="B113" s="57"/>
    </row>
    <row r="114" ht="15">
      <c r="B114" s="57"/>
    </row>
    <row r="115" ht="15">
      <c r="B115" s="57"/>
    </row>
    <row r="116" ht="15">
      <c r="B116" s="57"/>
    </row>
    <row r="117" ht="15">
      <c r="B117" s="57"/>
    </row>
    <row r="118" ht="15">
      <c r="B118" s="57"/>
    </row>
    <row r="119" ht="15">
      <c r="B119" s="57"/>
    </row>
    <row r="120" ht="15">
      <c r="B120" s="57"/>
    </row>
    <row r="121" ht="15">
      <c r="B121" s="57"/>
    </row>
    <row r="122" ht="15">
      <c r="B122" s="57"/>
    </row>
    <row r="123" ht="15">
      <c r="B123" s="57"/>
    </row>
    <row r="124" ht="15">
      <c r="B124" s="57"/>
    </row>
    <row r="125" ht="15">
      <c r="B125" s="57"/>
    </row>
    <row r="126" ht="15">
      <c r="B126" s="57"/>
    </row>
    <row r="127" ht="15">
      <c r="B127" s="57"/>
    </row>
    <row r="128" ht="15">
      <c r="B128" s="57"/>
    </row>
    <row r="129" ht="15">
      <c r="B129" s="57"/>
    </row>
    <row r="130" ht="15">
      <c r="B130" s="57"/>
    </row>
    <row r="131" ht="15">
      <c r="B131" s="57"/>
    </row>
    <row r="132" ht="15">
      <c r="B132" s="57"/>
    </row>
    <row r="133" ht="15">
      <c r="B133" s="57"/>
    </row>
    <row r="134" ht="15">
      <c r="B134" s="57"/>
    </row>
    <row r="135" ht="15">
      <c r="B135" s="57"/>
    </row>
    <row r="136" ht="15">
      <c r="B136" s="57"/>
    </row>
    <row r="137" ht="15">
      <c r="B137" s="57"/>
    </row>
    <row r="138" ht="15">
      <c r="B138" s="57"/>
    </row>
    <row r="139" ht="15">
      <c r="B139" s="57"/>
    </row>
    <row r="140" ht="15">
      <c r="B140" s="57"/>
    </row>
    <row r="141" ht="15">
      <c r="B141" s="57"/>
    </row>
    <row r="142" ht="15">
      <c r="B142" s="57"/>
    </row>
    <row r="143" ht="15">
      <c r="B143" s="57"/>
    </row>
    <row r="144" ht="15">
      <c r="B144" s="57"/>
    </row>
    <row r="145" ht="15">
      <c r="B145" s="57"/>
    </row>
    <row r="146" ht="15">
      <c r="B146" s="57"/>
    </row>
    <row r="147" ht="15">
      <c r="B147" s="57"/>
    </row>
    <row r="148" ht="15">
      <c r="B148" s="57"/>
    </row>
    <row r="149" ht="15">
      <c r="B149" s="57"/>
    </row>
    <row r="150" ht="15">
      <c r="B150" s="57"/>
    </row>
    <row r="151" ht="15">
      <c r="B151" s="57"/>
    </row>
    <row r="152" ht="15">
      <c r="B152" s="57"/>
    </row>
    <row r="153" ht="15">
      <c r="B153" s="57"/>
    </row>
    <row r="154" ht="15">
      <c r="B154" s="57"/>
    </row>
    <row r="155" ht="15">
      <c r="B155" s="57"/>
    </row>
    <row r="156" ht="15">
      <c r="B156" s="57"/>
    </row>
    <row r="157" ht="15">
      <c r="B157" s="57"/>
    </row>
    <row r="158" ht="15">
      <c r="B158" s="57"/>
    </row>
    <row r="159" ht="15">
      <c r="B159" s="57"/>
    </row>
    <row r="160" ht="15">
      <c r="B160" s="57"/>
    </row>
    <row r="161" ht="15">
      <c r="B161" s="57"/>
    </row>
    <row r="162" ht="15">
      <c r="B162" s="57"/>
    </row>
    <row r="163" ht="15">
      <c r="B163" s="57"/>
    </row>
    <row r="164" ht="15">
      <c r="B164" s="57"/>
    </row>
    <row r="165" ht="15">
      <c r="B165" s="57"/>
    </row>
    <row r="166" ht="15">
      <c r="B166" s="57"/>
    </row>
    <row r="167" ht="15">
      <c r="B167" s="57"/>
    </row>
    <row r="168" ht="15">
      <c r="B168" s="57"/>
    </row>
    <row r="169" ht="15">
      <c r="B169" s="57"/>
    </row>
    <row r="170" ht="15">
      <c r="B170" s="57"/>
    </row>
    <row r="171" ht="15">
      <c r="B171" s="57"/>
    </row>
    <row r="172" ht="15">
      <c r="B172" s="57"/>
    </row>
    <row r="173" ht="15">
      <c r="B173" s="57"/>
    </row>
    <row r="174" ht="15">
      <c r="B174" s="57"/>
    </row>
    <row r="175" ht="15">
      <c r="B175" s="57"/>
    </row>
    <row r="176" ht="15">
      <c r="B176" s="57"/>
    </row>
    <row r="177" ht="15">
      <c r="B177" s="57"/>
    </row>
    <row r="178" ht="15">
      <c r="B178" s="57"/>
    </row>
    <row r="179" ht="15">
      <c r="B179" s="57"/>
    </row>
    <row r="180" ht="15">
      <c r="B180" s="57"/>
    </row>
    <row r="181" ht="15">
      <c r="B181" s="57"/>
    </row>
    <row r="182" ht="15">
      <c r="B182" s="57"/>
    </row>
    <row r="183" ht="15">
      <c r="B183" s="57"/>
    </row>
    <row r="184" ht="15">
      <c r="B184" s="57"/>
    </row>
    <row r="185" ht="15">
      <c r="B185" s="57"/>
    </row>
    <row r="186" ht="15">
      <c r="B186" s="57"/>
    </row>
    <row r="187" ht="15">
      <c r="B187" s="57"/>
    </row>
    <row r="188" ht="15">
      <c r="B188" s="57"/>
    </row>
    <row r="189" ht="15">
      <c r="B189" s="57"/>
    </row>
    <row r="190" ht="15">
      <c r="B190" s="57"/>
    </row>
    <row r="191" ht="15">
      <c r="B191" s="57"/>
    </row>
    <row r="192" ht="15">
      <c r="B192" s="57"/>
    </row>
    <row r="193" ht="15">
      <c r="B193" s="57"/>
    </row>
    <row r="194" ht="15">
      <c r="B194" s="57"/>
    </row>
    <row r="195" ht="15">
      <c r="B195" s="57"/>
    </row>
    <row r="196" ht="15">
      <c r="B196" s="57"/>
    </row>
    <row r="197" ht="15">
      <c r="B197" s="57"/>
    </row>
    <row r="198" ht="15">
      <c r="B198" s="57"/>
    </row>
    <row r="199" ht="15">
      <c r="B199" s="57"/>
    </row>
    <row r="200" ht="15">
      <c r="B200" s="57"/>
    </row>
    <row r="201" ht="15">
      <c r="B201" s="57"/>
    </row>
    <row r="202" ht="15">
      <c r="B202" s="57"/>
    </row>
    <row r="203" ht="15">
      <c r="B203" s="57"/>
    </row>
    <row r="204" ht="15">
      <c r="B204" s="57"/>
    </row>
    <row r="205" ht="15">
      <c r="B205" s="57"/>
    </row>
    <row r="206" ht="15">
      <c r="B206" s="57"/>
    </row>
    <row r="207" ht="15">
      <c r="B207" s="57"/>
    </row>
    <row r="208" ht="15">
      <c r="B208" s="57"/>
    </row>
    <row r="209" ht="15">
      <c r="B209" s="57"/>
    </row>
    <row r="210" ht="15">
      <c r="B210" s="57"/>
    </row>
    <row r="211" ht="15">
      <c r="B211" s="57"/>
    </row>
    <row r="212" ht="15">
      <c r="B212" s="57"/>
    </row>
    <row r="213" ht="15">
      <c r="B213" s="57"/>
    </row>
    <row r="214" ht="15">
      <c r="B214" s="57"/>
    </row>
    <row r="215" ht="15">
      <c r="B215" s="57"/>
    </row>
    <row r="216" ht="15">
      <c r="B216" s="57"/>
    </row>
    <row r="217" ht="15">
      <c r="B217" s="57"/>
    </row>
    <row r="218" ht="15">
      <c r="B218" s="57"/>
    </row>
    <row r="219" ht="15">
      <c r="B219" s="57"/>
    </row>
    <row r="220" ht="15">
      <c r="B220" s="57"/>
    </row>
    <row r="221" ht="15">
      <c r="B221" s="57"/>
    </row>
    <row r="222" ht="15">
      <c r="B222" s="57"/>
    </row>
    <row r="223" ht="15">
      <c r="B223" s="57"/>
    </row>
    <row r="224" ht="15">
      <c r="B224" s="57"/>
    </row>
    <row r="225" ht="15">
      <c r="B225" s="57"/>
    </row>
    <row r="226" ht="15">
      <c r="B226" s="57"/>
    </row>
    <row r="227" ht="15">
      <c r="B227" s="57"/>
    </row>
    <row r="228" ht="15">
      <c r="B228" s="57"/>
    </row>
    <row r="229" ht="15">
      <c r="B229" s="57"/>
    </row>
    <row r="230" ht="15">
      <c r="B230" s="57"/>
    </row>
    <row r="231" ht="15">
      <c r="B231" s="57"/>
    </row>
    <row r="232" ht="15">
      <c r="B232" s="57"/>
    </row>
    <row r="233" ht="15">
      <c r="B233" s="57"/>
    </row>
    <row r="234" ht="15">
      <c r="B234" s="57"/>
    </row>
    <row r="235" ht="15">
      <c r="B235" s="57"/>
    </row>
    <row r="236" ht="15">
      <c r="B236" s="57"/>
    </row>
    <row r="237" ht="15">
      <c r="B237" s="57"/>
    </row>
    <row r="238" ht="15">
      <c r="B238" s="57"/>
    </row>
    <row r="239" ht="15">
      <c r="B239" s="57"/>
    </row>
    <row r="240" ht="15">
      <c r="B240" s="57"/>
    </row>
    <row r="241" ht="15">
      <c r="B241" s="57"/>
    </row>
    <row r="242" ht="15">
      <c r="B242" s="57"/>
    </row>
    <row r="243" ht="15">
      <c r="B243" s="57"/>
    </row>
    <row r="244" ht="15">
      <c r="B244" s="57"/>
    </row>
    <row r="245" ht="15">
      <c r="B245" s="57"/>
    </row>
    <row r="246" ht="15">
      <c r="B246" s="57"/>
    </row>
    <row r="247" ht="15">
      <c r="B247" s="57"/>
    </row>
    <row r="248" ht="15">
      <c r="B248" s="57"/>
    </row>
    <row r="249" ht="15">
      <c r="B249" s="57"/>
    </row>
    <row r="250" ht="15">
      <c r="B250" s="57"/>
    </row>
    <row r="251" ht="15">
      <c r="B251" s="57"/>
    </row>
    <row r="252" ht="15">
      <c r="B252" s="57"/>
    </row>
    <row r="253" ht="15">
      <c r="B253" s="57"/>
    </row>
    <row r="254" ht="15">
      <c r="B254" s="57"/>
    </row>
    <row r="255" ht="15">
      <c r="B255" s="57"/>
    </row>
    <row r="256" ht="15">
      <c r="B256" s="57"/>
    </row>
    <row r="257" ht="15">
      <c r="B257" s="57"/>
    </row>
    <row r="258" ht="15">
      <c r="B258" s="57"/>
    </row>
    <row r="259" ht="15">
      <c r="B259" s="57"/>
    </row>
    <row r="260" ht="15">
      <c r="B260" s="57"/>
    </row>
    <row r="261" ht="15">
      <c r="B261" s="57"/>
    </row>
    <row r="262" ht="15">
      <c r="B262" s="57"/>
    </row>
    <row r="263" ht="15">
      <c r="B263" s="57"/>
    </row>
    <row r="264" ht="15">
      <c r="B264" s="57"/>
    </row>
    <row r="265" ht="15">
      <c r="B265" s="57"/>
    </row>
    <row r="266" ht="15">
      <c r="B266" s="57"/>
    </row>
    <row r="267" ht="15">
      <c r="B267" s="57"/>
    </row>
    <row r="268" ht="15">
      <c r="B268" s="57"/>
    </row>
    <row r="269" ht="15">
      <c r="B269" s="57"/>
    </row>
    <row r="270" ht="15">
      <c r="B270" s="57"/>
    </row>
    <row r="271" ht="15">
      <c r="B271" s="57"/>
    </row>
    <row r="272" ht="15">
      <c r="B272" s="57"/>
    </row>
    <row r="273" ht="15">
      <c r="B273" s="57"/>
    </row>
    <row r="274" ht="15">
      <c r="B274" s="57"/>
    </row>
    <row r="275" ht="15">
      <c r="B275" s="57"/>
    </row>
    <row r="276" ht="15">
      <c r="B276" s="57"/>
    </row>
    <row r="277" ht="15">
      <c r="B277" s="57"/>
    </row>
    <row r="278" ht="15">
      <c r="B278" s="57"/>
    </row>
    <row r="279" ht="15">
      <c r="B279" s="57"/>
    </row>
    <row r="280" ht="15">
      <c r="B280" s="57"/>
    </row>
    <row r="281" ht="15">
      <c r="B281" s="57"/>
    </row>
    <row r="282" ht="15">
      <c r="B282" s="57"/>
    </row>
    <row r="283" ht="15">
      <c r="B283" s="57"/>
    </row>
    <row r="284" ht="15">
      <c r="B284" s="57"/>
    </row>
    <row r="285" ht="15">
      <c r="B285" s="57"/>
    </row>
    <row r="286" ht="15">
      <c r="B286" s="57"/>
    </row>
    <row r="287" ht="15">
      <c r="B287" s="57"/>
    </row>
    <row r="288" ht="15">
      <c r="B288" s="57"/>
    </row>
    <row r="289" ht="15">
      <c r="B289" s="57"/>
    </row>
    <row r="290" ht="15">
      <c r="B290" s="57"/>
    </row>
    <row r="291" ht="15">
      <c r="B291" s="57"/>
    </row>
    <row r="292" ht="15">
      <c r="B292" s="57"/>
    </row>
    <row r="293" ht="15">
      <c r="B293" s="57"/>
    </row>
    <row r="294" ht="15">
      <c r="B294" s="57"/>
    </row>
    <row r="295" ht="15">
      <c r="B295" s="57"/>
    </row>
    <row r="296" ht="15">
      <c r="B296" s="57"/>
    </row>
    <row r="297" ht="15">
      <c r="B297" s="57"/>
    </row>
    <row r="298" ht="15">
      <c r="B298" s="57"/>
    </row>
    <row r="299" ht="15">
      <c r="B299" s="57"/>
    </row>
    <row r="300" ht="15">
      <c r="B300" s="57"/>
    </row>
    <row r="301" ht="15">
      <c r="B301" s="57"/>
    </row>
    <row r="302" ht="15">
      <c r="B302" s="57"/>
    </row>
    <row r="303" ht="15">
      <c r="B303" s="57"/>
    </row>
    <row r="304" ht="15">
      <c r="B304" s="57"/>
    </row>
    <row r="305" ht="15">
      <c r="B305" s="57"/>
    </row>
    <row r="306" ht="15">
      <c r="B306" s="57"/>
    </row>
    <row r="307" ht="15">
      <c r="B307" s="57"/>
    </row>
    <row r="308" ht="15">
      <c r="B308" s="57"/>
    </row>
    <row r="309" ht="15">
      <c r="B309" s="57"/>
    </row>
    <row r="310" ht="15">
      <c r="B310" s="57"/>
    </row>
    <row r="311" ht="15">
      <c r="B311" s="57"/>
    </row>
    <row r="312" ht="15">
      <c r="B312" s="57"/>
    </row>
    <row r="313" ht="15">
      <c r="B313" s="57"/>
    </row>
    <row r="314" ht="15">
      <c r="B314" s="57"/>
    </row>
    <row r="315" ht="15">
      <c r="B315" s="57"/>
    </row>
    <row r="316" ht="15">
      <c r="B316" s="57"/>
    </row>
    <row r="317" ht="15">
      <c r="B317" s="57"/>
    </row>
    <row r="318" ht="15">
      <c r="B318" s="57"/>
    </row>
    <row r="319" ht="15">
      <c r="B319" s="57"/>
    </row>
    <row r="320" ht="15">
      <c r="B320" s="57"/>
    </row>
    <row r="321" ht="15">
      <c r="B321" s="57"/>
    </row>
    <row r="322" ht="15">
      <c r="B322" s="57"/>
    </row>
    <row r="323" ht="15">
      <c r="B323" s="57"/>
    </row>
    <row r="324" ht="15">
      <c r="B324" s="57"/>
    </row>
    <row r="325" ht="15">
      <c r="B325" s="57"/>
    </row>
    <row r="326" ht="15">
      <c r="B326" s="57"/>
    </row>
    <row r="327" ht="15">
      <c r="B327" s="57"/>
    </row>
    <row r="328" ht="15">
      <c r="B328" s="57"/>
    </row>
    <row r="329" ht="15">
      <c r="B329" s="57"/>
    </row>
    <row r="330" ht="15">
      <c r="B330" s="57"/>
    </row>
    <row r="331" ht="15">
      <c r="B331" s="57"/>
    </row>
    <row r="332" ht="15">
      <c r="B332" s="57"/>
    </row>
    <row r="333" ht="15">
      <c r="B333" s="57"/>
    </row>
    <row r="334" ht="15">
      <c r="B334" s="57"/>
    </row>
    <row r="335" ht="15">
      <c r="B335" s="57"/>
    </row>
    <row r="336" ht="15">
      <c r="B336" s="57"/>
    </row>
    <row r="337" ht="15">
      <c r="B337" s="57"/>
    </row>
    <row r="338" ht="15">
      <c r="B338" s="57"/>
    </row>
    <row r="339" ht="15">
      <c r="B339" s="57"/>
    </row>
    <row r="340" ht="15">
      <c r="B340" s="57"/>
    </row>
    <row r="341" ht="15">
      <c r="B341" s="57"/>
    </row>
    <row r="342" ht="15">
      <c r="B342" s="57"/>
    </row>
    <row r="343" ht="15">
      <c r="B343" s="57"/>
    </row>
    <row r="344" ht="15">
      <c r="B344" s="57"/>
    </row>
    <row r="345" ht="15">
      <c r="B345" s="57"/>
    </row>
    <row r="346" ht="15">
      <c r="B346" s="57"/>
    </row>
    <row r="347" ht="15">
      <c r="B347" s="57"/>
    </row>
    <row r="348" ht="15">
      <c r="B348" s="57"/>
    </row>
    <row r="349" ht="15">
      <c r="B349" s="57"/>
    </row>
    <row r="350" ht="15">
      <c r="B350" s="57"/>
    </row>
    <row r="351" ht="15">
      <c r="B351" s="57"/>
    </row>
    <row r="352" ht="15">
      <c r="B352" s="57"/>
    </row>
    <row r="353" ht="15">
      <c r="B353" s="57"/>
    </row>
    <row r="354" ht="15">
      <c r="B354" s="57"/>
    </row>
    <row r="355" ht="15">
      <c r="B355" s="57"/>
    </row>
    <row r="356" ht="15">
      <c r="B356" s="57"/>
    </row>
    <row r="357" ht="15">
      <c r="B357" s="57"/>
    </row>
    <row r="358" ht="15">
      <c r="B358" s="57"/>
    </row>
    <row r="359" ht="15">
      <c r="B359" s="57"/>
    </row>
    <row r="360" ht="15">
      <c r="B360" s="57"/>
    </row>
    <row r="361" ht="15">
      <c r="B361" s="57"/>
    </row>
    <row r="362" ht="15">
      <c r="B362" s="57"/>
    </row>
    <row r="363" ht="15">
      <c r="B363" s="57"/>
    </row>
    <row r="364" ht="15">
      <c r="B364" s="57"/>
    </row>
    <row r="365" ht="15">
      <c r="B365" s="57"/>
    </row>
    <row r="366" ht="15">
      <c r="B366" s="57"/>
    </row>
    <row r="367" ht="15">
      <c r="B367" s="57"/>
    </row>
    <row r="368" ht="15">
      <c r="B368" s="57"/>
    </row>
    <row r="369" ht="15">
      <c r="B369" s="57"/>
    </row>
    <row r="370" ht="15">
      <c r="B370" s="57"/>
    </row>
    <row r="371" ht="15">
      <c r="B371" s="57"/>
    </row>
    <row r="372" ht="15">
      <c r="B372" s="57"/>
    </row>
    <row r="373" ht="15">
      <c r="B373" s="57"/>
    </row>
    <row r="374" ht="15">
      <c r="B374" s="57"/>
    </row>
    <row r="375" ht="15">
      <c r="B375" s="57"/>
    </row>
    <row r="376" ht="15">
      <c r="B376" s="57"/>
    </row>
    <row r="377" ht="15">
      <c r="B377" s="57"/>
    </row>
    <row r="378" ht="15">
      <c r="B378" s="57"/>
    </row>
    <row r="379" ht="15">
      <c r="B379" s="57"/>
    </row>
    <row r="380" ht="15">
      <c r="B380" s="57"/>
    </row>
    <row r="381" ht="15">
      <c r="B381" s="57"/>
    </row>
    <row r="382" ht="15">
      <c r="B382" s="57"/>
    </row>
    <row r="383" ht="15">
      <c r="B383" s="57"/>
    </row>
    <row r="384" ht="15">
      <c r="B384" s="57"/>
    </row>
    <row r="385" ht="15">
      <c r="B385" s="57"/>
    </row>
    <row r="386" ht="15">
      <c r="B386" s="57"/>
    </row>
    <row r="387" ht="15">
      <c r="B387" s="57"/>
    </row>
    <row r="388" ht="15">
      <c r="B388" s="57"/>
    </row>
    <row r="389" ht="15">
      <c r="B389" s="57"/>
    </row>
    <row r="390" ht="15">
      <c r="B390" s="57"/>
    </row>
    <row r="391" ht="15">
      <c r="B391" s="57"/>
    </row>
    <row r="392" ht="15">
      <c r="B392" s="57"/>
    </row>
    <row r="393" ht="15">
      <c r="B393" s="57"/>
    </row>
    <row r="394" ht="15">
      <c r="B394" s="57"/>
    </row>
    <row r="395" ht="15">
      <c r="B395" s="57"/>
    </row>
    <row r="396" ht="15">
      <c r="B396" s="57"/>
    </row>
    <row r="397" ht="15">
      <c r="B397" s="57"/>
    </row>
    <row r="398" ht="15">
      <c r="B398" s="57"/>
    </row>
    <row r="399" ht="15">
      <c r="B399" s="57"/>
    </row>
    <row r="400" ht="15">
      <c r="B400" s="57"/>
    </row>
    <row r="401" ht="15">
      <c r="B401" s="57"/>
    </row>
    <row r="402" ht="15">
      <c r="B402" s="57"/>
    </row>
    <row r="403" ht="15">
      <c r="B403" s="57"/>
    </row>
    <row r="404" ht="15">
      <c r="B404" s="57"/>
    </row>
    <row r="405" ht="15">
      <c r="B405" s="57"/>
    </row>
    <row r="406" ht="15">
      <c r="B406" s="57"/>
    </row>
    <row r="407" ht="15">
      <c r="B407" s="57"/>
    </row>
    <row r="408" ht="15">
      <c r="B408" s="57"/>
    </row>
    <row r="409" ht="15">
      <c r="B409" s="57"/>
    </row>
    <row r="410" ht="15">
      <c r="B410" s="57"/>
    </row>
    <row r="411" ht="15">
      <c r="B411" s="57"/>
    </row>
    <row r="412" ht="15">
      <c r="B412" s="57"/>
    </row>
    <row r="413" ht="15">
      <c r="B413" s="57"/>
    </row>
    <row r="414" ht="15">
      <c r="B414" s="57"/>
    </row>
    <row r="415" ht="15">
      <c r="B415" s="57"/>
    </row>
    <row r="416" ht="15">
      <c r="B416" s="57"/>
    </row>
    <row r="417" ht="15">
      <c r="B417" s="57"/>
    </row>
    <row r="418" ht="15">
      <c r="B418" s="57"/>
    </row>
    <row r="419" ht="15">
      <c r="B419" s="57"/>
    </row>
    <row r="420" ht="15">
      <c r="B420" s="57"/>
    </row>
    <row r="421" ht="15">
      <c r="B421" s="57"/>
    </row>
    <row r="422" ht="15">
      <c r="B422" s="57"/>
    </row>
    <row r="423" ht="15">
      <c r="B423" s="57"/>
    </row>
    <row r="424" ht="15">
      <c r="B424" s="57"/>
    </row>
    <row r="425" ht="15">
      <c r="B425" s="57"/>
    </row>
    <row r="426" ht="15">
      <c r="B426" s="57"/>
    </row>
    <row r="427" ht="15">
      <c r="B427" s="57"/>
    </row>
    <row r="428" ht="15">
      <c r="B428" s="57"/>
    </row>
    <row r="429" ht="15">
      <c r="B429" s="57"/>
    </row>
    <row r="430" ht="15">
      <c r="B430" s="57"/>
    </row>
    <row r="431" ht="15">
      <c r="B431" s="57"/>
    </row>
    <row r="432" ht="15">
      <c r="B432" s="57"/>
    </row>
    <row r="433" ht="15">
      <c r="B433" s="57"/>
    </row>
    <row r="434" ht="15">
      <c r="B434" s="57"/>
    </row>
    <row r="435" ht="15">
      <c r="B435" s="57"/>
    </row>
    <row r="436" ht="15">
      <c r="B436" s="57"/>
    </row>
    <row r="437" ht="15">
      <c r="B437" s="57"/>
    </row>
    <row r="438" ht="15">
      <c r="B438" s="57"/>
    </row>
    <row r="439" ht="15">
      <c r="B439" s="57"/>
    </row>
    <row r="440" ht="15">
      <c r="B440" s="57"/>
    </row>
    <row r="441" ht="15">
      <c r="B441" s="57"/>
    </row>
    <row r="442" ht="15">
      <c r="B442" s="57"/>
    </row>
    <row r="443" ht="15">
      <c r="B443" s="57"/>
    </row>
    <row r="444" ht="15">
      <c r="B444" s="57"/>
    </row>
    <row r="445" ht="15">
      <c r="B445" s="57"/>
    </row>
    <row r="446" ht="15">
      <c r="B446" s="57"/>
    </row>
    <row r="447" ht="15">
      <c r="B447" s="57"/>
    </row>
    <row r="448" ht="15">
      <c r="B448" s="57"/>
    </row>
    <row r="449" ht="15">
      <c r="B449" s="57"/>
    </row>
    <row r="450" ht="15">
      <c r="B450" s="57"/>
    </row>
    <row r="451" ht="15">
      <c r="B451" s="57"/>
    </row>
    <row r="452" ht="15">
      <c r="B452" s="57"/>
    </row>
    <row r="453" ht="15">
      <c r="B453" s="57"/>
    </row>
    <row r="454" ht="15">
      <c r="B454" s="57"/>
    </row>
    <row r="455" ht="15">
      <c r="B455" s="57"/>
    </row>
    <row r="456" ht="15">
      <c r="B456" s="57"/>
    </row>
    <row r="457" ht="15">
      <c r="B457" s="57"/>
    </row>
    <row r="458" ht="15">
      <c r="B458" s="57"/>
    </row>
    <row r="459" ht="15">
      <c r="B459" s="57"/>
    </row>
    <row r="460" ht="15">
      <c r="B460" s="57"/>
    </row>
    <row r="461" ht="15">
      <c r="B461" s="57"/>
    </row>
    <row r="462" ht="15">
      <c r="B462" s="57"/>
    </row>
    <row r="463" ht="15">
      <c r="B463" s="57"/>
    </row>
    <row r="464" ht="15">
      <c r="B464" s="57"/>
    </row>
    <row r="465" ht="15">
      <c r="B465" s="57"/>
    </row>
    <row r="466" ht="15">
      <c r="B466" s="57"/>
    </row>
    <row r="467" ht="15">
      <c r="B467" s="57"/>
    </row>
    <row r="468" ht="15">
      <c r="B468" s="57"/>
    </row>
    <row r="469" ht="15">
      <c r="B469" s="57"/>
    </row>
    <row r="470" ht="15">
      <c r="B470" s="57"/>
    </row>
    <row r="471" ht="15">
      <c r="B471" s="57"/>
    </row>
    <row r="472" ht="15">
      <c r="B472" s="57"/>
    </row>
    <row r="473" ht="15">
      <c r="B473" s="57"/>
    </row>
    <row r="474" ht="15">
      <c r="B474" s="57"/>
    </row>
    <row r="475" ht="15">
      <c r="B475" s="57"/>
    </row>
    <row r="476" ht="15">
      <c r="B476" s="57"/>
    </row>
    <row r="477" ht="15">
      <c r="B477" s="57"/>
    </row>
    <row r="478" ht="15">
      <c r="B478" s="57"/>
    </row>
    <row r="479" ht="15">
      <c r="B479" s="57"/>
    </row>
    <row r="480" ht="15">
      <c r="B480" s="57"/>
    </row>
    <row r="481" ht="15">
      <c r="B481" s="57"/>
    </row>
    <row r="482" ht="15">
      <c r="B482" s="57"/>
    </row>
    <row r="483" ht="15">
      <c r="B483" s="57"/>
    </row>
    <row r="484" ht="15">
      <c r="B484" s="57"/>
    </row>
    <row r="485" ht="15">
      <c r="B485" s="57"/>
    </row>
    <row r="486" ht="15">
      <c r="B486" s="57"/>
    </row>
    <row r="487" ht="15">
      <c r="B487" s="57"/>
    </row>
    <row r="488" ht="15">
      <c r="B488" s="57"/>
    </row>
    <row r="489" ht="15">
      <c r="B489" s="57"/>
    </row>
    <row r="490" ht="15">
      <c r="B490" s="57"/>
    </row>
    <row r="491" ht="15">
      <c r="B491" s="57"/>
    </row>
    <row r="492" ht="15">
      <c r="B492" s="57"/>
    </row>
    <row r="493" ht="15">
      <c r="B493" s="57"/>
    </row>
    <row r="494" ht="15">
      <c r="B494" s="57"/>
    </row>
    <row r="495" ht="15">
      <c r="B495" s="57"/>
    </row>
    <row r="496" ht="15">
      <c r="B496" s="57"/>
    </row>
    <row r="497" ht="15">
      <c r="B497" s="57"/>
    </row>
    <row r="498" ht="15">
      <c r="B498" s="57"/>
    </row>
    <row r="499" ht="15">
      <c r="B499" s="57"/>
    </row>
    <row r="500" ht="15">
      <c r="B500" s="57"/>
    </row>
    <row r="501" ht="15">
      <c r="B501" s="57"/>
    </row>
    <row r="502" ht="15">
      <c r="B502" s="57"/>
    </row>
    <row r="503" ht="15">
      <c r="B503" s="57"/>
    </row>
    <row r="504" ht="15">
      <c r="B504" s="57"/>
    </row>
    <row r="505" ht="15">
      <c r="B505" s="57"/>
    </row>
    <row r="506" ht="15">
      <c r="B506" s="57"/>
    </row>
    <row r="507" ht="15">
      <c r="B507" s="57"/>
    </row>
    <row r="508" ht="15">
      <c r="B508" s="57"/>
    </row>
    <row r="509" ht="15">
      <c r="B509" s="57"/>
    </row>
    <row r="510" ht="15">
      <c r="B510" s="57"/>
    </row>
    <row r="511" ht="15">
      <c r="B511" s="57"/>
    </row>
    <row r="512" ht="15">
      <c r="B512" s="57"/>
    </row>
    <row r="513" ht="15">
      <c r="B513" s="57"/>
    </row>
    <row r="514" ht="15">
      <c r="B514" s="57"/>
    </row>
    <row r="515" ht="15">
      <c r="B515" s="57"/>
    </row>
    <row r="516" ht="15">
      <c r="B516" s="57"/>
    </row>
    <row r="517" ht="15">
      <c r="B517" s="57"/>
    </row>
    <row r="518" ht="15">
      <c r="B518" s="57"/>
    </row>
    <row r="519" ht="15">
      <c r="B519" s="57"/>
    </row>
    <row r="520" ht="15">
      <c r="B520" s="57"/>
    </row>
    <row r="521" ht="15">
      <c r="B521" s="57"/>
    </row>
    <row r="522" ht="15">
      <c r="B522" s="57"/>
    </row>
    <row r="523" ht="15">
      <c r="B523" s="57"/>
    </row>
    <row r="524" ht="15">
      <c r="B524" s="57"/>
    </row>
    <row r="525" ht="15">
      <c r="B525" s="57"/>
    </row>
    <row r="526" ht="15">
      <c r="B526" s="57"/>
    </row>
    <row r="527" ht="15">
      <c r="B527" s="57"/>
    </row>
    <row r="528" ht="15">
      <c r="B528" s="57"/>
    </row>
    <row r="529" ht="15">
      <c r="B529" s="57"/>
    </row>
    <row r="530" ht="15">
      <c r="B530" s="57"/>
    </row>
    <row r="531" ht="15">
      <c r="B531" s="57"/>
    </row>
    <row r="532" ht="15">
      <c r="B532" s="57"/>
    </row>
    <row r="533" ht="15">
      <c r="B533" s="57"/>
    </row>
    <row r="534" ht="15">
      <c r="B534" s="57"/>
    </row>
    <row r="535" ht="15">
      <c r="B535" s="57"/>
    </row>
    <row r="536" ht="15">
      <c r="B536" s="57"/>
    </row>
    <row r="537" ht="15">
      <c r="B537" s="57"/>
    </row>
    <row r="538" ht="15">
      <c r="B538" s="57"/>
    </row>
    <row r="539" ht="15">
      <c r="B539" s="57"/>
    </row>
    <row r="540" ht="15">
      <c r="B540" s="57"/>
    </row>
    <row r="541" ht="15">
      <c r="B541" s="57"/>
    </row>
    <row r="542" ht="15">
      <c r="B542" s="57"/>
    </row>
    <row r="543" ht="15">
      <c r="B543" s="57"/>
    </row>
    <row r="544" ht="15">
      <c r="B544" s="57"/>
    </row>
    <row r="545" ht="15">
      <c r="B545" s="57"/>
    </row>
    <row r="546" ht="15">
      <c r="B546" s="57"/>
    </row>
    <row r="547" ht="15">
      <c r="B547" s="57"/>
    </row>
    <row r="548" ht="15">
      <c r="B548" s="57"/>
    </row>
    <row r="549" ht="15">
      <c r="B549" s="57"/>
    </row>
    <row r="550" ht="15">
      <c r="B550" s="57"/>
    </row>
    <row r="551" ht="15">
      <c r="B551" s="57"/>
    </row>
    <row r="552" ht="15">
      <c r="B552" s="57"/>
    </row>
    <row r="553" ht="15">
      <c r="B553" s="57"/>
    </row>
    <row r="554" ht="15">
      <c r="B554" s="57"/>
    </row>
    <row r="555" ht="15">
      <c r="B555" s="57"/>
    </row>
    <row r="556" ht="15">
      <c r="B556" s="57"/>
    </row>
    <row r="557" ht="15">
      <c r="B557" s="57"/>
    </row>
    <row r="558" ht="15">
      <c r="B558" s="57"/>
    </row>
    <row r="559" ht="15">
      <c r="B559" s="57"/>
    </row>
    <row r="560" ht="15">
      <c r="B560" s="57"/>
    </row>
    <row r="561" ht="15">
      <c r="B561" s="57"/>
    </row>
    <row r="562" ht="15">
      <c r="B562" s="57"/>
    </row>
    <row r="563" ht="15">
      <c r="B563" s="57"/>
    </row>
    <row r="564" ht="15">
      <c r="B564" s="57"/>
    </row>
    <row r="565" ht="15">
      <c r="B565" s="57"/>
    </row>
    <row r="566" ht="15">
      <c r="B566" s="57"/>
    </row>
    <row r="567" ht="15">
      <c r="B567" s="57"/>
    </row>
    <row r="568" ht="15">
      <c r="B568" s="57"/>
    </row>
    <row r="569" ht="15">
      <c r="B569" s="57"/>
    </row>
    <row r="570" ht="15">
      <c r="B570" s="57"/>
    </row>
    <row r="571" ht="15">
      <c r="B571" s="57"/>
    </row>
    <row r="572" ht="15">
      <c r="B572" s="57"/>
    </row>
    <row r="573" ht="15">
      <c r="B573" s="57"/>
    </row>
    <row r="574" ht="15">
      <c r="B574" s="57"/>
    </row>
    <row r="575" ht="15">
      <c r="B575" s="57"/>
    </row>
    <row r="576" ht="15">
      <c r="B576" s="57"/>
    </row>
    <row r="577" ht="15">
      <c r="B577" s="57"/>
    </row>
    <row r="578" ht="15">
      <c r="B578" s="57"/>
    </row>
    <row r="579" ht="15">
      <c r="B579" s="57"/>
    </row>
    <row r="580" ht="15">
      <c r="B580" s="57"/>
    </row>
    <row r="581" ht="15">
      <c r="B581" s="57"/>
    </row>
    <row r="582" ht="15">
      <c r="B582" s="57"/>
    </row>
    <row r="583" ht="15">
      <c r="B583" s="57"/>
    </row>
    <row r="584" ht="15">
      <c r="B584" s="57"/>
    </row>
    <row r="585" ht="15">
      <c r="B585" s="57"/>
    </row>
    <row r="586" ht="15">
      <c r="B586" s="57"/>
    </row>
    <row r="587" ht="15">
      <c r="B587" s="57"/>
    </row>
    <row r="588" ht="15">
      <c r="B588" s="57"/>
    </row>
    <row r="589" ht="15">
      <c r="B589" s="57"/>
    </row>
    <row r="590" ht="15">
      <c r="B590" s="57"/>
    </row>
    <row r="591" ht="15">
      <c r="B591" s="57"/>
    </row>
    <row r="592" ht="15">
      <c r="B592" s="57"/>
    </row>
    <row r="593" ht="15">
      <c r="B593" s="57"/>
    </row>
    <row r="594" ht="15">
      <c r="B594" s="57"/>
    </row>
    <row r="595" ht="15">
      <c r="B595" s="57"/>
    </row>
    <row r="596" ht="15">
      <c r="B596" s="57"/>
    </row>
    <row r="597" ht="15">
      <c r="B597" s="57"/>
    </row>
    <row r="598" ht="15">
      <c r="B598" s="57"/>
    </row>
    <row r="599" ht="15">
      <c r="B599" s="57"/>
    </row>
    <row r="600" ht="15">
      <c r="B600" s="57"/>
    </row>
    <row r="601" ht="15">
      <c r="B601" s="57"/>
    </row>
    <row r="602" ht="15">
      <c r="B602" s="57"/>
    </row>
    <row r="603" ht="15">
      <c r="B603" s="57"/>
    </row>
    <row r="604" ht="15">
      <c r="B604" s="57"/>
    </row>
    <row r="605" ht="15">
      <c r="B605" s="57"/>
    </row>
    <row r="606" ht="15">
      <c r="B606" s="57"/>
    </row>
    <row r="607" ht="15">
      <c r="B607" s="57"/>
    </row>
    <row r="608" ht="15">
      <c r="B608" s="57"/>
    </row>
    <row r="609" ht="15">
      <c r="B609" s="57"/>
    </row>
    <row r="610" ht="15">
      <c r="B610" s="57"/>
    </row>
    <row r="611" ht="15">
      <c r="B611" s="57"/>
    </row>
    <row r="612" ht="15">
      <c r="B612" s="57"/>
    </row>
    <row r="613" ht="15">
      <c r="B613" s="57"/>
    </row>
    <row r="614" ht="15">
      <c r="B614" s="57"/>
    </row>
    <row r="615" ht="15">
      <c r="B615" s="57"/>
    </row>
    <row r="616" ht="15">
      <c r="B616" s="57"/>
    </row>
    <row r="617" ht="15">
      <c r="B617" s="57"/>
    </row>
    <row r="618" ht="15">
      <c r="B618" s="57"/>
    </row>
    <row r="619" ht="15">
      <c r="B619" s="57"/>
    </row>
    <row r="620" ht="15">
      <c r="B620" s="57"/>
    </row>
    <row r="621" ht="15">
      <c r="B621" s="57"/>
    </row>
    <row r="622" ht="15">
      <c r="B622" s="57"/>
    </row>
    <row r="623" ht="15">
      <c r="B623" s="57"/>
    </row>
    <row r="624" ht="15">
      <c r="B624" s="57"/>
    </row>
    <row r="625" ht="15">
      <c r="B625" s="57"/>
    </row>
    <row r="626" ht="15">
      <c r="B626" s="57"/>
    </row>
    <row r="627" ht="15">
      <c r="B627" s="57"/>
    </row>
    <row r="628" ht="15">
      <c r="B628" s="57"/>
    </row>
    <row r="629" ht="15">
      <c r="B629" s="57"/>
    </row>
    <row r="630" ht="15">
      <c r="B630" s="57"/>
    </row>
    <row r="631" ht="15">
      <c r="B631" s="57"/>
    </row>
    <row r="632" ht="15">
      <c r="B632" s="57"/>
    </row>
    <row r="633" ht="15">
      <c r="B633" s="57"/>
    </row>
    <row r="634" ht="15">
      <c r="B634" s="57"/>
    </row>
    <row r="635" ht="15">
      <c r="B635" s="57"/>
    </row>
    <row r="636" ht="15">
      <c r="B636" s="57"/>
    </row>
    <row r="637" ht="15">
      <c r="B637" s="57"/>
    </row>
    <row r="638" ht="15">
      <c r="B638" s="57"/>
    </row>
    <row r="639" ht="15">
      <c r="B639" s="57"/>
    </row>
    <row r="640" ht="15">
      <c r="B640" s="57"/>
    </row>
    <row r="641" ht="15">
      <c r="B641" s="57"/>
    </row>
    <row r="642" ht="15">
      <c r="B642" s="57"/>
    </row>
    <row r="643" ht="15">
      <c r="B643" s="57"/>
    </row>
    <row r="644" ht="15">
      <c r="B644" s="57"/>
    </row>
    <row r="645" ht="15">
      <c r="B645" s="57"/>
    </row>
    <row r="646" ht="15">
      <c r="B646" s="57"/>
    </row>
    <row r="647" ht="15">
      <c r="B647" s="57"/>
    </row>
    <row r="648" ht="15">
      <c r="B648" s="57"/>
    </row>
    <row r="649" ht="15">
      <c r="B649" s="57"/>
    </row>
    <row r="650" ht="15">
      <c r="B650" s="57"/>
    </row>
    <row r="651" ht="15">
      <c r="B651" s="57"/>
    </row>
    <row r="652" ht="15">
      <c r="B652" s="57"/>
    </row>
    <row r="653" ht="15">
      <c r="B653" s="57"/>
    </row>
    <row r="654" ht="15">
      <c r="B654" s="57"/>
    </row>
    <row r="655" ht="15">
      <c r="B655" s="57"/>
    </row>
    <row r="656" ht="15">
      <c r="B656" s="57"/>
    </row>
    <row r="657" ht="15">
      <c r="B657" s="57"/>
    </row>
    <row r="658" ht="15">
      <c r="B658" s="57"/>
    </row>
  </sheetData>
  <sheetProtection/>
  <mergeCells count="17">
    <mergeCell ref="A16:B16"/>
    <mergeCell ref="A17:B17"/>
    <mergeCell ref="A19:B19"/>
    <mergeCell ref="A1:C1"/>
    <mergeCell ref="A2:C2"/>
    <mergeCell ref="A3:C3"/>
    <mergeCell ref="A14:B14"/>
    <mergeCell ref="A13:B13"/>
    <mergeCell ref="A15:B15"/>
    <mergeCell ref="A26:B26"/>
    <mergeCell ref="A27:B27"/>
    <mergeCell ref="A24:B24"/>
    <mergeCell ref="A20:B20"/>
    <mergeCell ref="A21:B21"/>
    <mergeCell ref="A22:B22"/>
    <mergeCell ref="A23:B23"/>
    <mergeCell ref="A25:B25"/>
  </mergeCells>
  <printOptions/>
  <pageMargins left="0.88" right="0.5" top="0.25" bottom="0.25" header="0.25" footer="0.25"/>
  <pageSetup fitToHeight="1" fitToWidth="1" horizontalDpi="600" verticalDpi="6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40"/>
  <sheetViews>
    <sheetView zoomScalePageLayoutView="0" workbookViewId="0" topLeftCell="A1">
      <selection activeCell="K37" sqref="K37"/>
    </sheetView>
  </sheetViews>
  <sheetFormatPr defaultColWidth="11.4453125" defaultRowHeight="15"/>
  <cols>
    <col min="1" max="1" width="34.5546875" style="53" customWidth="1"/>
    <col min="2" max="2" width="29.6640625" style="53" customWidth="1"/>
    <col min="3" max="3" width="21.88671875" style="53" customWidth="1"/>
    <col min="4" max="4" width="11.4453125" style="53" customWidth="1"/>
    <col min="5" max="5" width="11.88671875" style="53" customWidth="1"/>
    <col min="6" max="6" width="12.5546875" style="53" customWidth="1"/>
    <col min="7" max="7" width="13.5546875" style="53" customWidth="1"/>
    <col min="8" max="8" width="12.5546875" style="371" customWidth="1"/>
    <col min="9" max="10" width="11.4453125" style="53" customWidth="1"/>
    <col min="11" max="11" width="13.88671875" style="53" bestFit="1" customWidth="1"/>
    <col min="12" max="16384" width="11.4453125" style="53" customWidth="1"/>
  </cols>
  <sheetData>
    <row r="1" spans="1:7" ht="16.5" customHeight="1">
      <c r="A1" s="478" t="s">
        <v>3</v>
      </c>
      <c r="B1" s="478"/>
      <c r="C1" s="478"/>
      <c r="D1" s="478"/>
      <c r="E1" s="478"/>
      <c r="F1" s="478"/>
      <c r="G1" s="478"/>
    </row>
    <row r="2" spans="1:7" ht="16.5" customHeight="1">
      <c r="A2" s="478" t="str">
        <f>+'budget4542.a'!A2</f>
        <v>LOCAL HEALTH DEPARTMENT BUDGET PACKAGE</v>
      </c>
      <c r="B2" s="478"/>
      <c r="C2" s="478"/>
      <c r="D2" s="478"/>
      <c r="E2" s="478"/>
      <c r="F2" s="478"/>
      <c r="G2" s="478"/>
    </row>
    <row r="3" spans="1:7" ht="16.5" customHeight="1">
      <c r="A3" s="478" t="s">
        <v>15</v>
      </c>
      <c r="B3" s="478"/>
      <c r="C3" s="478"/>
      <c r="D3" s="478"/>
      <c r="E3" s="478"/>
      <c r="F3" s="478"/>
      <c r="G3" s="478"/>
    </row>
    <row r="4" spans="2:6" ht="19.5" customHeight="1">
      <c r="B4" s="85"/>
      <c r="C4" s="85"/>
      <c r="D4" s="81"/>
      <c r="E4" s="288"/>
      <c r="F4" s="57"/>
    </row>
    <row r="5" spans="1:7" ht="21" customHeight="1" thickBot="1">
      <c r="A5" s="65" t="str">
        <f>+'budget4542.a'!B6</f>
        <v>LOCAL HEALTH DEPT:  </v>
      </c>
      <c r="B5" s="476">
        <f>+'budget4542.a'!D6</f>
        <v>0</v>
      </c>
      <c r="C5" s="476"/>
      <c r="D5" s="81"/>
      <c r="E5" s="70" t="str">
        <f>+'budget4542.a'!G6</f>
        <v>ORIGINAL BUDG. (Y/N):     </v>
      </c>
      <c r="F5" s="74"/>
      <c r="G5" s="74"/>
    </row>
    <row r="6" spans="1:7" ht="21" customHeight="1" thickBot="1">
      <c r="A6" s="65" t="str">
        <f>+'budget4542.a'!B10</f>
        <v>PROJECT TITLE:                           </v>
      </c>
      <c r="B6" s="476">
        <f>+'budget4542.a'!D10</f>
        <v>0</v>
      </c>
      <c r="C6" s="476"/>
      <c r="D6" s="81"/>
      <c r="E6" s="70" t="str">
        <f>+'budget4542.a'!G7</f>
        <v>MODIFICATION:                 #</v>
      </c>
      <c r="F6" s="74"/>
      <c r="G6" s="74"/>
    </row>
    <row r="7" spans="1:7" ht="21" customHeight="1" thickBot="1">
      <c r="A7" s="65" t="str">
        <f>+'budget4542.a'!B11</f>
        <v>AWARD NUMBER:                          </v>
      </c>
      <c r="B7" s="476">
        <f>+'budget4542.a'!D11</f>
        <v>0</v>
      </c>
      <c r="C7" s="476"/>
      <c r="D7" s="81"/>
      <c r="E7" s="70" t="str">
        <f>+'budget4542.a'!G8</f>
        <v>SUPPLEMENT:                   #</v>
      </c>
      <c r="F7" s="74"/>
      <c r="G7" s="74"/>
    </row>
    <row r="8" spans="1:7" ht="21" customHeight="1" thickBot="1">
      <c r="A8" s="65" t="str">
        <f>+'budget4542.a'!B15</f>
        <v>AWARD PERIOD:                            </v>
      </c>
      <c r="B8" s="476">
        <f>+'budget4542.a'!D15</f>
        <v>0</v>
      </c>
      <c r="C8" s="476"/>
      <c r="D8" s="81"/>
      <c r="E8" s="70" t="str">
        <f>+'budget4542.a'!G9</f>
        <v>REDUCTION:                       #</v>
      </c>
      <c r="F8" s="74"/>
      <c r="G8" s="74"/>
    </row>
    <row r="9" spans="1:7" ht="21" customHeight="1">
      <c r="A9" s="81"/>
      <c r="B9" s="254"/>
      <c r="C9" s="254"/>
      <c r="D9" s="86"/>
      <c r="E9" s="70" t="str">
        <f>+'budget4542.a'!G5</f>
        <v>DATE SUBMITTED:     </v>
      </c>
      <c r="F9" s="74"/>
      <c r="G9" s="74"/>
    </row>
    <row r="10" spans="1:4" ht="23.25" customHeight="1" thickBot="1">
      <c r="A10" s="82" t="s">
        <v>16</v>
      </c>
      <c r="B10" s="85"/>
      <c r="C10" s="85"/>
      <c r="D10" s="85"/>
    </row>
    <row r="11" spans="1:7" ht="18" customHeight="1" thickTop="1">
      <c r="A11" s="173"/>
      <c r="B11" s="179"/>
      <c r="C11" s="179"/>
      <c r="D11" s="179"/>
      <c r="E11" s="179"/>
      <c r="F11" s="180" t="s">
        <v>4</v>
      </c>
      <c r="G11" s="174"/>
    </row>
    <row r="12" spans="1:15" ht="18" customHeight="1">
      <c r="A12" s="175"/>
      <c r="B12" s="181" t="s">
        <v>9</v>
      </c>
      <c r="C12" s="181"/>
      <c r="D12" s="181" t="s">
        <v>17</v>
      </c>
      <c r="E12" s="181" t="s">
        <v>8</v>
      </c>
      <c r="F12" s="181" t="s">
        <v>199</v>
      </c>
      <c r="G12" s="176" t="s">
        <v>5</v>
      </c>
      <c r="H12" s="372"/>
      <c r="I12" s="376"/>
      <c r="J12" s="376"/>
      <c r="K12" s="376"/>
      <c r="L12" s="376"/>
      <c r="M12" s="376"/>
      <c r="N12" s="54"/>
      <c r="O12" s="54"/>
    </row>
    <row r="13" spans="1:15" ht="18" customHeight="1" thickBot="1">
      <c r="A13" s="177" t="s">
        <v>10</v>
      </c>
      <c r="B13" s="182" t="s">
        <v>11</v>
      </c>
      <c r="C13" s="182" t="s">
        <v>208</v>
      </c>
      <c r="D13" s="182" t="s">
        <v>18</v>
      </c>
      <c r="E13" s="182" t="s">
        <v>12</v>
      </c>
      <c r="F13" s="182" t="s">
        <v>13</v>
      </c>
      <c r="G13" s="178" t="s">
        <v>13</v>
      </c>
      <c r="H13" s="372"/>
      <c r="I13" s="54"/>
      <c r="J13" s="54"/>
      <c r="K13" s="54"/>
      <c r="L13" s="54"/>
      <c r="M13" s="54"/>
      <c r="N13" s="54"/>
      <c r="O13" s="54"/>
    </row>
    <row r="14" spans="1:15" ht="18" customHeight="1" thickBot="1" thickTop="1">
      <c r="A14" s="374"/>
      <c r="B14" s="375"/>
      <c r="C14" s="250"/>
      <c r="D14" s="358"/>
      <c r="E14" s="328"/>
      <c r="F14" s="253"/>
      <c r="G14" s="253"/>
      <c r="I14" s="377"/>
      <c r="J14" s="377"/>
      <c r="K14" s="371"/>
      <c r="L14" s="377"/>
      <c r="M14" s="371"/>
      <c r="N14" s="54"/>
      <c r="O14" s="371"/>
    </row>
    <row r="15" spans="1:15" ht="18" customHeight="1" thickBot="1">
      <c r="A15" s="252"/>
      <c r="B15" s="250"/>
      <c r="C15" s="250"/>
      <c r="D15" s="358"/>
      <c r="E15" s="328"/>
      <c r="F15" s="253"/>
      <c r="G15" s="253"/>
      <c r="I15" s="377"/>
      <c r="J15" s="377"/>
      <c r="K15" s="371"/>
      <c r="L15" s="377"/>
      <c r="M15" s="371"/>
      <c r="O15" s="371"/>
    </row>
    <row r="16" spans="1:15" ht="18" customHeight="1" thickBot="1">
      <c r="A16" s="252"/>
      <c r="B16" s="250"/>
      <c r="C16" s="250"/>
      <c r="D16" s="358"/>
      <c r="E16" s="328"/>
      <c r="F16" s="253"/>
      <c r="G16" s="253"/>
      <c r="I16" s="377"/>
      <c r="J16" s="377"/>
      <c r="M16" s="377"/>
      <c r="O16" s="377"/>
    </row>
    <row r="17" spans="1:15" ht="18" customHeight="1" thickBot="1">
      <c r="A17" s="252"/>
      <c r="B17" s="250"/>
      <c r="C17" s="250"/>
      <c r="D17" s="358"/>
      <c r="E17" s="328"/>
      <c r="F17" s="253"/>
      <c r="G17" s="253"/>
      <c r="I17" s="379"/>
      <c r="J17" s="377"/>
      <c r="K17" s="371"/>
      <c r="L17" s="371"/>
      <c r="M17" s="397"/>
      <c r="O17" s="397"/>
    </row>
    <row r="18" spans="1:15" ht="18" customHeight="1" thickBot="1">
      <c r="A18" s="252"/>
      <c r="B18" s="250"/>
      <c r="C18" s="250"/>
      <c r="D18" s="250"/>
      <c r="E18" s="250"/>
      <c r="F18" s="253"/>
      <c r="G18" s="253"/>
      <c r="O18" s="371"/>
    </row>
    <row r="19" spans="1:7" ht="18" customHeight="1" thickBot="1">
      <c r="A19" s="252"/>
      <c r="B19" s="250"/>
      <c r="C19" s="250"/>
      <c r="D19" s="250"/>
      <c r="E19" s="250"/>
      <c r="F19" s="253"/>
      <c r="G19" s="253"/>
    </row>
    <row r="20" spans="1:7" ht="18" customHeight="1" thickBot="1">
      <c r="A20" s="252"/>
      <c r="B20" s="250"/>
      <c r="C20" s="250"/>
      <c r="D20" s="250"/>
      <c r="E20" s="250"/>
      <c r="F20" s="253"/>
      <c r="G20" s="253"/>
    </row>
    <row r="21" spans="1:7" ht="18" customHeight="1" thickBot="1">
      <c r="A21" s="252"/>
      <c r="B21" s="250"/>
      <c r="C21" s="250"/>
      <c r="D21" s="250"/>
      <c r="E21" s="250"/>
      <c r="F21" s="253"/>
      <c r="G21" s="253"/>
    </row>
    <row r="22" spans="1:7" ht="18" customHeight="1" thickBot="1">
      <c r="A22" s="252"/>
      <c r="B22" s="250"/>
      <c r="C22" s="250"/>
      <c r="D22" s="250"/>
      <c r="E22" s="250"/>
      <c r="F22" s="253"/>
      <c r="G22" s="253"/>
    </row>
    <row r="23" spans="1:7" ht="18" customHeight="1" thickBot="1">
      <c r="A23" s="252"/>
      <c r="B23" s="250"/>
      <c r="C23" s="250"/>
      <c r="D23" s="250"/>
      <c r="E23" s="250"/>
      <c r="F23" s="253"/>
      <c r="G23" s="253"/>
    </row>
    <row r="24" spans="1:7" ht="18" customHeight="1" thickBot="1">
      <c r="A24" s="252"/>
      <c r="B24" s="250"/>
      <c r="C24" s="250"/>
      <c r="D24" s="250"/>
      <c r="E24" s="250"/>
      <c r="F24" s="253"/>
      <c r="G24" s="253"/>
    </row>
    <row r="25" spans="1:7" ht="18" customHeight="1" thickBot="1">
      <c r="A25" s="252"/>
      <c r="B25" s="250"/>
      <c r="C25" s="250"/>
      <c r="D25" s="250"/>
      <c r="E25" s="250"/>
      <c r="F25" s="253"/>
      <c r="G25" s="253"/>
    </row>
    <row r="26" spans="1:7" ht="18" customHeight="1" thickBot="1">
      <c r="A26" s="252"/>
      <c r="B26" s="250"/>
      <c r="C26" s="250"/>
      <c r="D26" s="250"/>
      <c r="E26" s="250"/>
      <c r="F26" s="253"/>
      <c r="G26" s="253"/>
    </row>
    <row r="27" spans="1:7" ht="18" customHeight="1" thickBot="1">
      <c r="A27" s="252"/>
      <c r="B27" s="250"/>
      <c r="C27" s="250"/>
      <c r="D27" s="250"/>
      <c r="E27" s="250"/>
      <c r="F27" s="253"/>
      <c r="G27" s="253"/>
    </row>
    <row r="28" spans="1:7" ht="18" customHeight="1" thickBot="1">
      <c r="A28" s="252"/>
      <c r="B28" s="250"/>
      <c r="C28" s="250"/>
      <c r="D28" s="250"/>
      <c r="E28" s="250"/>
      <c r="F28" s="253"/>
      <c r="G28" s="253"/>
    </row>
    <row r="29" spans="1:7" ht="18" customHeight="1" thickBot="1">
      <c r="A29" s="252"/>
      <c r="B29" s="250"/>
      <c r="C29" s="250"/>
      <c r="D29" s="250"/>
      <c r="E29" s="250"/>
      <c r="F29" s="253"/>
      <c r="G29" s="253"/>
    </row>
    <row r="30" spans="1:7" ht="18" customHeight="1" thickBot="1">
      <c r="A30" s="252"/>
      <c r="B30" s="250"/>
      <c r="C30" s="250"/>
      <c r="D30" s="250"/>
      <c r="E30" s="250"/>
      <c r="F30" s="253"/>
      <c r="G30" s="253"/>
    </row>
    <row r="31" spans="1:7" ht="18" customHeight="1" thickBot="1">
      <c r="A31" s="252"/>
      <c r="B31" s="250"/>
      <c r="C31" s="250"/>
      <c r="D31" s="250"/>
      <c r="E31" s="250"/>
      <c r="F31" s="253"/>
      <c r="G31" s="253"/>
    </row>
    <row r="32" spans="1:7" ht="18" customHeight="1" thickBot="1">
      <c r="A32" s="252"/>
      <c r="B32" s="250"/>
      <c r="C32" s="250"/>
      <c r="D32" s="250"/>
      <c r="E32" s="250"/>
      <c r="F32" s="253"/>
      <c r="G32" s="253"/>
    </row>
    <row r="33" spans="1:7" ht="18" customHeight="1" thickBot="1">
      <c r="A33" s="252"/>
      <c r="B33" s="250"/>
      <c r="C33" s="250"/>
      <c r="D33" s="250"/>
      <c r="E33" s="250"/>
      <c r="F33" s="253"/>
      <c r="G33" s="253"/>
    </row>
    <row r="34" spans="1:7" ht="18" customHeight="1" thickBot="1">
      <c r="A34" s="252"/>
      <c r="B34" s="250"/>
      <c r="C34" s="250"/>
      <c r="D34" s="250"/>
      <c r="E34" s="250"/>
      <c r="F34" s="253"/>
      <c r="G34" s="253"/>
    </row>
    <row r="35" spans="1:7" ht="18" customHeight="1" thickBot="1">
      <c r="A35" s="252"/>
      <c r="B35" s="250"/>
      <c r="C35" s="250"/>
      <c r="D35" s="250"/>
      <c r="E35" s="250"/>
      <c r="F35" s="253"/>
      <c r="G35" s="253"/>
    </row>
    <row r="36" spans="1:7" ht="18" customHeight="1" thickBot="1">
      <c r="A36" s="252"/>
      <c r="B36" s="250"/>
      <c r="C36" s="250"/>
      <c r="D36" s="250"/>
      <c r="E36" s="250"/>
      <c r="F36" s="253"/>
      <c r="G36" s="253"/>
    </row>
    <row r="37" spans="1:13" ht="25.5" customHeight="1" thickBot="1">
      <c r="A37" s="54" t="s">
        <v>19</v>
      </c>
      <c r="E37" s="370">
        <f>SUM(E14:E36)/40</f>
        <v>0</v>
      </c>
      <c r="F37" s="224">
        <f aca="true" t="shared" si="0" ref="F37:L37">SUM(F14:F36)</f>
        <v>0</v>
      </c>
      <c r="G37" s="224">
        <f t="shared" si="0"/>
        <v>0</v>
      </c>
      <c r="H37" s="373">
        <f t="shared" si="0"/>
        <v>0</v>
      </c>
      <c r="I37" s="378">
        <f t="shared" si="0"/>
        <v>0</v>
      </c>
      <c r="J37" s="377">
        <f t="shared" si="0"/>
        <v>0</v>
      </c>
      <c r="K37" s="377">
        <f>SUM(K14:K36)</f>
        <v>0</v>
      </c>
      <c r="L37" s="377">
        <f t="shared" si="0"/>
        <v>0</v>
      </c>
      <c r="M37" s="371">
        <f>SUM(M14:M36)</f>
        <v>0</v>
      </c>
    </row>
    <row r="38" ht="15">
      <c r="A38" s="56" t="s">
        <v>425</v>
      </c>
    </row>
    <row r="39" spans="6:7" ht="15">
      <c r="F39" s="365"/>
      <c r="G39" s="368"/>
    </row>
    <row r="40" spans="6:7" ht="15">
      <c r="F40" s="367"/>
      <c r="G40" s="368"/>
    </row>
  </sheetData>
  <sheetProtection/>
  <mergeCells count="7">
    <mergeCell ref="B6:C6"/>
    <mergeCell ref="B7:C7"/>
    <mergeCell ref="B8:C8"/>
    <mergeCell ref="A1:G1"/>
    <mergeCell ref="A2:G2"/>
    <mergeCell ref="A3:G3"/>
    <mergeCell ref="B5:C5"/>
  </mergeCells>
  <printOptions/>
  <pageMargins left="0" right="0.25" top="0.25" bottom="0.25" header="0.25" footer="0.25"/>
  <pageSetup fitToHeight="1" fitToWidth="1" horizontalDpi="600" verticalDpi="6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5"/>
  <sheetViews>
    <sheetView zoomScale="80" zoomScaleNormal="80" zoomScalePageLayoutView="0" workbookViewId="0" topLeftCell="A2">
      <selection activeCell="G34" sqref="G34:H36"/>
    </sheetView>
  </sheetViews>
  <sheetFormatPr defaultColWidth="11.4453125" defaultRowHeight="15"/>
  <cols>
    <col min="1" max="1" width="32.88671875" style="53" customWidth="1"/>
    <col min="2" max="3" width="21.88671875" style="53" customWidth="1"/>
    <col min="4" max="4" width="10.5546875" style="53" customWidth="1"/>
    <col min="5" max="5" width="10.88671875" style="53" customWidth="1"/>
    <col min="6" max="6" width="11.88671875" style="53" customWidth="1"/>
    <col min="7" max="7" width="14.10546875" style="53" customWidth="1"/>
    <col min="8" max="8" width="12.88671875" style="53" customWidth="1"/>
    <col min="9" max="16384" width="11.4453125" style="53" customWidth="1"/>
  </cols>
  <sheetData>
    <row r="1" spans="1:8" ht="16.5" customHeight="1">
      <c r="A1" s="478" t="s">
        <v>39</v>
      </c>
      <c r="B1" s="478"/>
      <c r="C1" s="478"/>
      <c r="D1" s="478"/>
      <c r="E1" s="478"/>
      <c r="F1" s="478"/>
      <c r="G1" s="478"/>
      <c r="H1" s="478"/>
    </row>
    <row r="2" spans="1:8" ht="16.5" customHeight="1">
      <c r="A2" s="478" t="str">
        <f>+'budget4542.a'!A2</f>
        <v>LOCAL HEALTH DEPARTMENT BUDGET PACKAGE</v>
      </c>
      <c r="B2" s="478"/>
      <c r="C2" s="478"/>
      <c r="D2" s="478"/>
      <c r="E2" s="478"/>
      <c r="F2" s="478"/>
      <c r="G2" s="478"/>
      <c r="H2" s="478"/>
    </row>
    <row r="3" spans="1:8" ht="16.5" customHeight="1">
      <c r="A3" s="478" t="s">
        <v>40</v>
      </c>
      <c r="B3" s="478"/>
      <c r="C3" s="478"/>
      <c r="D3" s="478"/>
      <c r="E3" s="478"/>
      <c r="F3" s="478"/>
      <c r="G3" s="478"/>
      <c r="H3" s="478"/>
    </row>
    <row r="4" spans="2:7" ht="18">
      <c r="B4" s="73"/>
      <c r="C4" s="73"/>
      <c r="D4" s="73"/>
      <c r="F4" s="288"/>
      <c r="G4" s="57"/>
    </row>
    <row r="5" spans="2:4" ht="18">
      <c r="B5" s="73"/>
      <c r="C5" s="73"/>
      <c r="D5" s="73"/>
    </row>
    <row r="6" spans="1:8" ht="21" customHeight="1" thickBot="1">
      <c r="A6" s="65" t="str">
        <f>+'budget4542.a'!B6</f>
        <v>LOCAL HEALTH DEPT:  </v>
      </c>
      <c r="B6" s="118">
        <f>+'budget4542.a'!D6</f>
        <v>0</v>
      </c>
      <c r="C6" s="84"/>
      <c r="D6" s="369"/>
      <c r="E6" s="81"/>
      <c r="F6" s="70" t="str">
        <f>+'budget4542.a'!G6</f>
        <v>ORIGINAL BUDG. (Y/N):     </v>
      </c>
      <c r="G6" s="74"/>
      <c r="H6" s="74"/>
    </row>
    <row r="7" spans="1:8" ht="21" customHeight="1" thickBot="1">
      <c r="A7" s="65" t="str">
        <f>+'budget4542.a'!B10</f>
        <v>PROJECT TITLE:                           </v>
      </c>
      <c r="B7" s="118">
        <f>+'budget4542.a'!D10</f>
        <v>0</v>
      </c>
      <c r="C7" s="84"/>
      <c r="D7" s="369"/>
      <c r="E7" s="81"/>
      <c r="F7" s="70" t="str">
        <f>+'budget4542.a'!G7</f>
        <v>MODIFICATION:                 #</v>
      </c>
      <c r="G7" s="74"/>
      <c r="H7" s="74"/>
    </row>
    <row r="8" spans="1:8" ht="21" customHeight="1" thickBot="1">
      <c r="A8" s="65" t="str">
        <f>+'budget4542.a'!B11</f>
        <v>AWARD NUMBER:                          </v>
      </c>
      <c r="B8" s="118">
        <f>+'budget4542.a'!D11</f>
        <v>0</v>
      </c>
      <c r="C8" s="84"/>
      <c r="D8" s="369"/>
      <c r="E8" s="81"/>
      <c r="F8" s="70" t="str">
        <f>+'budget4542.a'!G8</f>
        <v>SUPPLEMENT:                   #</v>
      </c>
      <c r="G8" s="74"/>
      <c r="H8" s="74"/>
    </row>
    <row r="9" spans="1:8" ht="21" customHeight="1" thickBot="1">
      <c r="A9" s="65" t="str">
        <f>+'budget4542.a'!B15</f>
        <v>AWARD PERIOD:                            </v>
      </c>
      <c r="B9" s="118">
        <f>+'budget4542.a'!D15</f>
        <v>0</v>
      </c>
      <c r="C9" s="84"/>
      <c r="D9" s="369"/>
      <c r="E9" s="81"/>
      <c r="F9" s="70" t="str">
        <f>+'budget4542.a'!G9</f>
        <v>REDUCTION:                       #</v>
      </c>
      <c r="G9" s="74"/>
      <c r="H9" s="74"/>
    </row>
    <row r="10" spans="1:8" ht="21" customHeight="1">
      <c r="A10" s="81"/>
      <c r="B10" s="81"/>
      <c r="C10" s="81"/>
      <c r="D10" s="81"/>
      <c r="E10" s="81"/>
      <c r="F10" s="70" t="str">
        <f>+'budget4542.a'!G5</f>
        <v>DATE SUBMITTED:     </v>
      </c>
      <c r="G10" s="74"/>
      <c r="H10" s="74"/>
    </row>
    <row r="11" spans="1:8" ht="28.5" customHeight="1" thickBot="1">
      <c r="A11" s="81"/>
      <c r="B11" s="81"/>
      <c r="C11" s="81"/>
      <c r="D11" s="81"/>
      <c r="E11" s="81"/>
      <c r="F11" s="82"/>
      <c r="G11" s="81"/>
      <c r="H11" s="81"/>
    </row>
    <row r="12" spans="1:8" ht="18" customHeight="1" thickTop="1">
      <c r="A12" s="173"/>
      <c r="B12" s="179"/>
      <c r="C12" s="179"/>
      <c r="D12" s="179"/>
      <c r="E12" s="179"/>
      <c r="F12" s="179"/>
      <c r="G12" s="180" t="s">
        <v>235</v>
      </c>
      <c r="H12" s="174"/>
    </row>
    <row r="13" spans="1:18" ht="18" customHeight="1">
      <c r="A13" s="175"/>
      <c r="B13" s="181" t="s">
        <v>9</v>
      </c>
      <c r="C13" s="181" t="s">
        <v>276</v>
      </c>
      <c r="D13" s="181" t="s">
        <v>17</v>
      </c>
      <c r="E13" s="181" t="s">
        <v>8</v>
      </c>
      <c r="F13" s="181" t="s">
        <v>6</v>
      </c>
      <c r="G13" s="181" t="s">
        <v>199</v>
      </c>
      <c r="H13" s="176" t="s">
        <v>5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18" customHeight="1" thickBot="1">
      <c r="A14" s="177" t="s">
        <v>10</v>
      </c>
      <c r="B14" s="182" t="s">
        <v>11</v>
      </c>
      <c r="C14" s="182" t="s">
        <v>277</v>
      </c>
      <c r="D14" s="182" t="s">
        <v>18</v>
      </c>
      <c r="E14" s="182" t="s">
        <v>12</v>
      </c>
      <c r="F14" s="182" t="s">
        <v>7</v>
      </c>
      <c r="G14" s="182" t="s">
        <v>202</v>
      </c>
      <c r="H14" s="178" t="s">
        <v>13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18" customHeight="1" thickBot="1" thickTop="1">
      <c r="A15" s="252"/>
      <c r="B15" s="328"/>
      <c r="C15" s="328"/>
      <c r="D15" s="393"/>
      <c r="E15" s="394"/>
      <c r="F15" s="328"/>
      <c r="G15" s="248"/>
      <c r="H15" s="242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8" ht="18" customHeight="1" thickBot="1">
      <c r="A16" s="252" t="s">
        <v>0</v>
      </c>
      <c r="B16" s="250"/>
      <c r="C16" s="250"/>
      <c r="D16" s="250"/>
      <c r="E16" s="250"/>
      <c r="F16" s="250"/>
      <c r="G16" s="242"/>
      <c r="H16" s="242"/>
    </row>
    <row r="17" spans="1:8" ht="18" customHeight="1" thickBot="1">
      <c r="A17" s="252"/>
      <c r="B17" s="250"/>
      <c r="C17" s="250"/>
      <c r="D17" s="250"/>
      <c r="E17" s="250"/>
      <c r="F17" s="250"/>
      <c r="G17" s="242"/>
      <c r="H17" s="242"/>
    </row>
    <row r="18" spans="1:8" ht="18" customHeight="1" thickBot="1">
      <c r="A18" s="252"/>
      <c r="B18" s="250"/>
      <c r="C18" s="250"/>
      <c r="D18" s="250"/>
      <c r="E18" s="250"/>
      <c r="F18" s="250"/>
      <c r="G18" s="242"/>
      <c r="H18" s="242"/>
    </row>
    <row r="19" spans="1:8" ht="18" customHeight="1" thickBot="1">
      <c r="A19" s="252"/>
      <c r="B19" s="250"/>
      <c r="C19" s="250"/>
      <c r="D19" s="250"/>
      <c r="E19" s="250"/>
      <c r="F19" s="250"/>
      <c r="G19" s="242"/>
      <c r="H19" s="242"/>
    </row>
    <row r="20" spans="1:8" ht="18" customHeight="1" thickBot="1">
      <c r="A20" s="252"/>
      <c r="B20" s="250"/>
      <c r="C20" s="250"/>
      <c r="D20" s="250"/>
      <c r="E20" s="250"/>
      <c r="F20" s="250"/>
      <c r="G20" s="242"/>
      <c r="H20" s="242"/>
    </row>
    <row r="21" spans="1:8" ht="18" customHeight="1" thickBot="1">
      <c r="A21" s="252"/>
      <c r="B21" s="250"/>
      <c r="C21" s="250"/>
      <c r="D21" s="250"/>
      <c r="E21" s="250"/>
      <c r="F21" s="250"/>
      <c r="G21" s="242"/>
      <c r="H21" s="242"/>
    </row>
    <row r="22" spans="1:8" ht="18" customHeight="1" thickBot="1">
      <c r="A22" s="252"/>
      <c r="B22" s="250"/>
      <c r="C22" s="250"/>
      <c r="D22" s="250"/>
      <c r="E22" s="250"/>
      <c r="F22" s="250"/>
      <c r="G22" s="242"/>
      <c r="H22" s="242"/>
    </row>
    <row r="23" spans="1:8" ht="18" customHeight="1" thickBot="1">
      <c r="A23" s="252"/>
      <c r="B23" s="250"/>
      <c r="C23" s="250"/>
      <c r="D23" s="250"/>
      <c r="E23" s="250"/>
      <c r="F23" s="250"/>
      <c r="G23" s="242"/>
      <c r="H23" s="242"/>
    </row>
    <row r="24" spans="1:8" ht="18" customHeight="1" thickBot="1">
      <c r="A24" s="252"/>
      <c r="B24" s="250"/>
      <c r="C24" s="250"/>
      <c r="D24" s="250"/>
      <c r="E24" s="250"/>
      <c r="F24" s="250"/>
      <c r="G24" s="242"/>
      <c r="H24" s="242"/>
    </row>
    <row r="25" spans="1:8" ht="18" customHeight="1" thickBot="1">
      <c r="A25" s="252"/>
      <c r="B25" s="250"/>
      <c r="C25" s="250"/>
      <c r="D25" s="250"/>
      <c r="E25" s="250"/>
      <c r="F25" s="250"/>
      <c r="G25" s="242"/>
      <c r="H25" s="242"/>
    </row>
    <row r="26" spans="1:8" ht="18" customHeight="1" thickBot="1">
      <c r="A26" s="252"/>
      <c r="B26" s="250"/>
      <c r="C26" s="250"/>
      <c r="D26" s="250"/>
      <c r="E26" s="250"/>
      <c r="F26" s="250"/>
      <c r="G26" s="242"/>
      <c r="H26" s="242"/>
    </row>
    <row r="27" spans="1:8" ht="18" customHeight="1" thickBot="1">
      <c r="A27" s="252"/>
      <c r="B27" s="250"/>
      <c r="C27" s="250"/>
      <c r="D27" s="250"/>
      <c r="E27" s="250"/>
      <c r="F27" s="250"/>
      <c r="G27" s="242"/>
      <c r="H27" s="242"/>
    </row>
    <row r="28" spans="1:8" ht="18" customHeight="1" thickBot="1">
      <c r="A28" s="252"/>
      <c r="B28" s="250"/>
      <c r="C28" s="250"/>
      <c r="D28" s="250"/>
      <c r="E28" s="250"/>
      <c r="F28" s="250"/>
      <c r="G28" s="242"/>
      <c r="H28" s="242"/>
    </row>
    <row r="29" spans="1:8" ht="18" customHeight="1" thickBot="1">
      <c r="A29" s="252"/>
      <c r="B29" s="250"/>
      <c r="C29" s="250"/>
      <c r="D29" s="250"/>
      <c r="E29" s="250"/>
      <c r="F29" s="250"/>
      <c r="G29" s="242"/>
      <c r="H29" s="242"/>
    </row>
    <row r="30" spans="1:8" ht="18" customHeight="1" thickBot="1">
      <c r="A30" s="252"/>
      <c r="B30" s="250"/>
      <c r="C30" s="250"/>
      <c r="D30" s="250"/>
      <c r="E30" s="250"/>
      <c r="F30" s="250"/>
      <c r="G30" s="242"/>
      <c r="H30" s="242"/>
    </row>
    <row r="31" spans="1:8" ht="18" customHeight="1" thickBot="1">
      <c r="A31" s="252"/>
      <c r="B31" s="250"/>
      <c r="C31" s="250"/>
      <c r="D31" s="250"/>
      <c r="E31" s="250"/>
      <c r="F31" s="250"/>
      <c r="G31" s="242"/>
      <c r="H31" s="242"/>
    </row>
    <row r="32" spans="1:8" ht="27.75" customHeight="1" thickBot="1">
      <c r="A32" s="54" t="s">
        <v>14</v>
      </c>
      <c r="E32" s="370">
        <f>SUM(E15:E31)/40</f>
        <v>0</v>
      </c>
      <c r="G32" s="224">
        <f>SUM(G15:G31)</f>
        <v>0</v>
      </c>
      <c r="H32" s="224">
        <f>SUM(H15:H31)</f>
        <v>0</v>
      </c>
    </row>
    <row r="33" ht="15">
      <c r="A33" s="56" t="s">
        <v>434</v>
      </c>
    </row>
    <row r="34" spans="7:8" ht="15">
      <c r="G34" s="365"/>
      <c r="H34" s="366"/>
    </row>
    <row r="35" spans="7:8" ht="15">
      <c r="G35" s="367"/>
      <c r="H35" s="368"/>
    </row>
  </sheetData>
  <sheetProtection/>
  <mergeCells count="3">
    <mergeCell ref="A1:H1"/>
    <mergeCell ref="A2:H2"/>
    <mergeCell ref="A3:H3"/>
  </mergeCells>
  <printOptions/>
  <pageMargins left="0.88" right="0.5" top="0.25" bottom="0.25" header="0.25" footer="0.25"/>
  <pageSetup fitToHeight="1" fitToWidth="1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48"/>
  <sheetViews>
    <sheetView zoomScale="60" zoomScaleNormal="60" zoomScalePageLayoutView="0" workbookViewId="0" topLeftCell="A1">
      <selection activeCell="K16" sqref="K16:K38"/>
    </sheetView>
  </sheetViews>
  <sheetFormatPr defaultColWidth="11.4453125" defaultRowHeight="15"/>
  <cols>
    <col min="1" max="1" width="34.10546875" style="53" customWidth="1"/>
    <col min="2" max="2" width="21.88671875" style="53" customWidth="1"/>
    <col min="3" max="3" width="11.5546875" style="53" customWidth="1"/>
    <col min="4" max="4" width="17.88671875" style="53" customWidth="1"/>
    <col min="5" max="5" width="12.88671875" style="53" customWidth="1"/>
    <col min="6" max="6" width="8.5546875" style="333" customWidth="1"/>
    <col min="7" max="7" width="9.3359375" style="53" customWidth="1"/>
    <col min="8" max="8" width="11.88671875" style="53" customWidth="1"/>
    <col min="9" max="10" width="12.3359375" style="53" customWidth="1"/>
    <col min="11" max="11" width="12.88671875" style="53" customWidth="1"/>
    <col min="12" max="16384" width="11.4453125" style="53" customWidth="1"/>
  </cols>
  <sheetData>
    <row r="1" spans="1:11" ht="16.5" customHeight="1">
      <c r="A1" s="478" t="s">
        <v>39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1" ht="16.5" customHeight="1">
      <c r="A2" s="478" t="str">
        <f>'budget4542.a'!A2</f>
        <v>LOCAL HEALTH DEPARTMENT BUDGET PACKAGE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1" ht="16.5" customHeight="1">
      <c r="A3" s="478" t="s">
        <v>418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</row>
    <row r="4" spans="2:10" ht="18">
      <c r="B4" s="73"/>
      <c r="C4" s="73"/>
      <c r="D4" s="73"/>
      <c r="E4" s="73"/>
      <c r="F4" s="319"/>
      <c r="G4" s="73"/>
      <c r="H4" s="288"/>
      <c r="I4" s="57"/>
      <c r="J4" s="57"/>
    </row>
    <row r="5" spans="2:7" ht="18">
      <c r="B5" s="73"/>
      <c r="C5" s="73"/>
      <c r="D5" s="73"/>
      <c r="E5" s="73"/>
      <c r="F5" s="319"/>
      <c r="G5" s="73"/>
    </row>
    <row r="6" spans="1:11" ht="21" customHeight="1" thickBot="1">
      <c r="A6" s="65" t="str">
        <f>'salary4542.d'!A5</f>
        <v>LOCAL HEALTH DEPT:  </v>
      </c>
      <c r="B6" s="118">
        <f>'pms4542.c'!B6</f>
        <v>0</v>
      </c>
      <c r="C6" s="118"/>
      <c r="D6" s="118"/>
      <c r="E6" s="84"/>
      <c r="F6" s="341"/>
      <c r="G6" s="342"/>
      <c r="H6" s="70" t="str">
        <f>'budget4542.a'!G5</f>
        <v>DATE SUBMITTED:     </v>
      </c>
      <c r="I6" s="74"/>
      <c r="J6" s="74"/>
      <c r="K6" s="74"/>
    </row>
    <row r="7" spans="1:11" ht="21" customHeight="1" thickBot="1">
      <c r="A7" s="65" t="str">
        <f>'salary4542.d'!A6</f>
        <v>PROJECT TITLE:                           </v>
      </c>
      <c r="B7" s="118">
        <f>'pms4542.c'!B7</f>
        <v>0</v>
      </c>
      <c r="C7" s="118"/>
      <c r="D7" s="118"/>
      <c r="E7" s="84"/>
      <c r="F7" s="341"/>
      <c r="G7" s="342"/>
      <c r="H7" s="70" t="str">
        <f>'budget4542.a'!G6</f>
        <v>ORIGINAL BUDG. (Y/N):     </v>
      </c>
      <c r="I7" s="74"/>
      <c r="J7" s="74"/>
      <c r="K7" s="74"/>
    </row>
    <row r="8" spans="1:11" ht="21" customHeight="1" thickBot="1">
      <c r="A8" s="65" t="str">
        <f>'salary4542.d'!A7</f>
        <v>AWARD NUMBER:                          </v>
      </c>
      <c r="B8" s="118">
        <f>'pms4542.c'!B8</f>
        <v>0</v>
      </c>
      <c r="C8" s="118"/>
      <c r="D8" s="118"/>
      <c r="E8" s="84"/>
      <c r="F8" s="341"/>
      <c r="G8" s="342"/>
      <c r="H8" s="70" t="str">
        <f>'budget4542.a'!G7</f>
        <v>MODIFICATION:                 #</v>
      </c>
      <c r="I8" s="74"/>
      <c r="J8" s="74"/>
      <c r="K8" s="74"/>
    </row>
    <row r="9" spans="1:11" ht="21" customHeight="1" thickBot="1">
      <c r="A9" s="65" t="str">
        <f>'salary4542.d'!A8</f>
        <v>AWARD PERIOD:                            </v>
      </c>
      <c r="B9" s="118">
        <f>'pms4542.c'!B9</f>
        <v>0</v>
      </c>
      <c r="C9" s="118"/>
      <c r="D9" s="118"/>
      <c r="E9" s="84"/>
      <c r="F9" s="341"/>
      <c r="G9" s="342"/>
      <c r="H9" s="70" t="str">
        <f>'budget4542.a'!G8</f>
        <v>SUPPLEMENT:                   #</v>
      </c>
      <c r="I9" s="74"/>
      <c r="J9" s="74"/>
      <c r="K9" s="74"/>
    </row>
    <row r="10" spans="1:11" ht="21" customHeight="1">
      <c r="A10" s="81"/>
      <c r="B10" s="81"/>
      <c r="C10" s="81"/>
      <c r="D10" s="81"/>
      <c r="E10" s="81"/>
      <c r="F10" s="122"/>
      <c r="G10" s="81"/>
      <c r="H10" s="70" t="str">
        <f>'budget4542.a'!G9</f>
        <v>REDUCTION:                       #</v>
      </c>
      <c r="I10" s="74"/>
      <c r="J10" s="74"/>
      <c r="K10" s="74"/>
    </row>
    <row r="11" spans="1:11" ht="28.5" customHeight="1" thickBot="1">
      <c r="A11" s="81"/>
      <c r="B11" s="81"/>
      <c r="C11" s="81"/>
      <c r="D11" s="81"/>
      <c r="E11" s="81"/>
      <c r="F11" s="122"/>
      <c r="G11" s="81"/>
      <c r="H11" s="82"/>
      <c r="I11" s="81"/>
      <c r="J11" s="81"/>
      <c r="K11" s="81"/>
    </row>
    <row r="12" spans="1:11" ht="18" customHeight="1" thickTop="1">
      <c r="A12" s="320" t="s">
        <v>10</v>
      </c>
      <c r="B12" s="179"/>
      <c r="C12" s="179"/>
      <c r="D12" s="179"/>
      <c r="E12" s="179"/>
      <c r="F12" s="321"/>
      <c r="G12" s="179"/>
      <c r="H12" s="180" t="s">
        <v>4</v>
      </c>
      <c r="I12" s="180"/>
      <c r="J12" s="322" t="s">
        <v>4</v>
      </c>
      <c r="K12" s="336"/>
    </row>
    <row r="13" spans="1:21" ht="18" customHeight="1">
      <c r="A13" s="323" t="s">
        <v>405</v>
      </c>
      <c r="B13" s="181" t="s">
        <v>9</v>
      </c>
      <c r="C13" s="181" t="s">
        <v>398</v>
      </c>
      <c r="D13" s="181" t="s">
        <v>406</v>
      </c>
      <c r="E13" s="181" t="s">
        <v>276</v>
      </c>
      <c r="F13" s="181" t="s">
        <v>407</v>
      </c>
      <c r="G13" s="181" t="s">
        <v>6</v>
      </c>
      <c r="H13" s="181" t="s">
        <v>398</v>
      </c>
      <c r="I13" s="181" t="s">
        <v>94</v>
      </c>
      <c r="J13" s="324" t="s">
        <v>199</v>
      </c>
      <c r="K13" s="337" t="s">
        <v>5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8" customHeight="1">
      <c r="A14" s="323" t="s">
        <v>408</v>
      </c>
      <c r="B14" s="181"/>
      <c r="C14" s="181" t="s">
        <v>409</v>
      </c>
      <c r="D14" s="181"/>
      <c r="E14" s="181"/>
      <c r="F14" s="181"/>
      <c r="G14" s="181"/>
      <c r="H14" s="181" t="s">
        <v>410</v>
      </c>
      <c r="I14" s="181"/>
      <c r="J14" s="324" t="s">
        <v>13</v>
      </c>
      <c r="K14" s="337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8" customHeight="1" thickBot="1">
      <c r="A15" s="325" t="s">
        <v>411</v>
      </c>
      <c r="B15" s="182" t="s">
        <v>11</v>
      </c>
      <c r="C15" s="182"/>
      <c r="D15" s="182" t="s">
        <v>412</v>
      </c>
      <c r="E15" s="182" t="s">
        <v>277</v>
      </c>
      <c r="F15" s="182" t="s">
        <v>413</v>
      </c>
      <c r="G15" s="182" t="s">
        <v>7</v>
      </c>
      <c r="H15" s="182" t="s">
        <v>414</v>
      </c>
      <c r="I15" s="182"/>
      <c r="J15" s="326" t="s">
        <v>202</v>
      </c>
      <c r="K15" s="338" t="s">
        <v>13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8" customHeight="1" thickBot="1" thickTop="1">
      <c r="A16" s="327"/>
      <c r="B16" s="250"/>
      <c r="C16" s="250"/>
      <c r="D16" s="250"/>
      <c r="E16" s="250"/>
      <c r="F16" s="328"/>
      <c r="G16" s="250"/>
      <c r="H16" s="250"/>
      <c r="I16" s="248"/>
      <c r="J16" s="242"/>
      <c r="K16" s="242">
        <f>SUM(H16:J16)</f>
        <v>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11" ht="18" customHeight="1" thickBot="1">
      <c r="A17" s="252"/>
      <c r="B17" s="250"/>
      <c r="C17" s="329"/>
      <c r="D17" s="250"/>
      <c r="E17" s="250"/>
      <c r="F17" s="328"/>
      <c r="G17" s="330"/>
      <c r="H17" s="331"/>
      <c r="I17" s="331"/>
      <c r="J17" s="331"/>
      <c r="K17" s="242">
        <f aca="true" t="shared" si="0" ref="K17:K38">SUM(H17:J17)</f>
        <v>0</v>
      </c>
    </row>
    <row r="18" spans="1:11" ht="18" customHeight="1" thickBot="1">
      <c r="A18" s="252"/>
      <c r="B18" s="250"/>
      <c r="C18" s="329"/>
      <c r="D18" s="250"/>
      <c r="E18" s="250"/>
      <c r="F18" s="328"/>
      <c r="G18" s="330"/>
      <c r="H18" s="331"/>
      <c r="I18" s="331"/>
      <c r="J18" s="331"/>
      <c r="K18" s="242">
        <f t="shared" si="0"/>
        <v>0</v>
      </c>
    </row>
    <row r="19" spans="1:11" ht="18" customHeight="1" thickBot="1">
      <c r="A19" s="252"/>
      <c r="B19" s="329"/>
      <c r="C19" s="250"/>
      <c r="D19" s="250"/>
      <c r="E19" s="250"/>
      <c r="F19" s="328"/>
      <c r="G19" s="330"/>
      <c r="H19" s="331"/>
      <c r="I19" s="331"/>
      <c r="J19" s="331"/>
      <c r="K19" s="242">
        <f t="shared" si="0"/>
        <v>0</v>
      </c>
    </row>
    <row r="20" spans="1:11" ht="18" customHeight="1" thickBot="1">
      <c r="A20" s="252"/>
      <c r="B20" s="250"/>
      <c r="C20" s="250"/>
      <c r="D20" s="250"/>
      <c r="E20" s="250"/>
      <c r="F20" s="328"/>
      <c r="G20" s="330"/>
      <c r="H20" s="331"/>
      <c r="I20" s="331"/>
      <c r="J20" s="331"/>
      <c r="K20" s="242">
        <f t="shared" si="0"/>
        <v>0</v>
      </c>
    </row>
    <row r="21" spans="1:11" ht="18" customHeight="1" thickBot="1">
      <c r="A21" s="252"/>
      <c r="B21" s="250"/>
      <c r="C21" s="329"/>
      <c r="D21" s="250"/>
      <c r="E21" s="250"/>
      <c r="F21" s="328"/>
      <c r="G21" s="330"/>
      <c r="H21" s="331"/>
      <c r="I21" s="331"/>
      <c r="J21" s="331"/>
      <c r="K21" s="242">
        <f t="shared" si="0"/>
        <v>0</v>
      </c>
    </row>
    <row r="22" spans="1:11" ht="18" customHeight="1" thickBot="1">
      <c r="A22" s="252"/>
      <c r="B22" s="250"/>
      <c r="C22" s="329"/>
      <c r="D22" s="250"/>
      <c r="E22" s="250"/>
      <c r="F22" s="328"/>
      <c r="G22" s="330"/>
      <c r="H22" s="331"/>
      <c r="I22" s="331"/>
      <c r="J22" s="331"/>
      <c r="K22" s="242">
        <f t="shared" si="0"/>
        <v>0</v>
      </c>
    </row>
    <row r="23" spans="1:11" ht="18" customHeight="1" thickBot="1">
      <c r="A23" s="252"/>
      <c r="B23" s="250"/>
      <c r="C23" s="329"/>
      <c r="D23" s="250"/>
      <c r="E23" s="250"/>
      <c r="F23" s="328"/>
      <c r="G23" s="330"/>
      <c r="H23" s="331"/>
      <c r="I23" s="331"/>
      <c r="J23" s="331"/>
      <c r="K23" s="242">
        <f t="shared" si="0"/>
        <v>0</v>
      </c>
    </row>
    <row r="24" spans="1:11" ht="18" customHeight="1" thickBot="1">
      <c r="A24" s="252"/>
      <c r="B24" s="250"/>
      <c r="C24" s="329"/>
      <c r="D24" s="250"/>
      <c r="E24" s="250"/>
      <c r="F24" s="328"/>
      <c r="G24" s="330"/>
      <c r="H24" s="331"/>
      <c r="I24" s="331"/>
      <c r="J24" s="331"/>
      <c r="K24" s="242">
        <f t="shared" si="0"/>
        <v>0</v>
      </c>
    </row>
    <row r="25" spans="1:11" ht="18" customHeight="1" thickBot="1">
      <c r="A25" s="252"/>
      <c r="B25" s="250"/>
      <c r="C25" s="250"/>
      <c r="D25" s="250"/>
      <c r="E25" s="250"/>
      <c r="F25" s="328"/>
      <c r="G25" s="330"/>
      <c r="H25" s="331"/>
      <c r="I25" s="331"/>
      <c r="J25" s="331"/>
      <c r="K25" s="242">
        <f t="shared" si="0"/>
        <v>0</v>
      </c>
    </row>
    <row r="26" spans="1:11" ht="18" customHeight="1" thickBot="1">
      <c r="A26" s="252"/>
      <c r="B26" s="250"/>
      <c r="C26" s="250"/>
      <c r="D26" s="250"/>
      <c r="E26" s="250"/>
      <c r="F26" s="328"/>
      <c r="G26" s="330"/>
      <c r="H26" s="331"/>
      <c r="I26" s="331"/>
      <c r="J26" s="331"/>
      <c r="K26" s="242">
        <f t="shared" si="0"/>
        <v>0</v>
      </c>
    </row>
    <row r="27" spans="1:11" ht="18" customHeight="1" thickBot="1">
      <c r="A27" s="252"/>
      <c r="B27" s="250"/>
      <c r="C27" s="250"/>
      <c r="D27" s="250"/>
      <c r="E27" s="250"/>
      <c r="F27" s="328"/>
      <c r="G27" s="330"/>
      <c r="H27" s="331"/>
      <c r="I27" s="331"/>
      <c r="J27" s="331"/>
      <c r="K27" s="242">
        <f t="shared" si="0"/>
        <v>0</v>
      </c>
    </row>
    <row r="28" spans="1:11" ht="18" customHeight="1" thickBot="1">
      <c r="A28" s="252"/>
      <c r="B28" s="250"/>
      <c r="C28" s="250"/>
      <c r="D28" s="250"/>
      <c r="E28" s="250"/>
      <c r="F28" s="328"/>
      <c r="G28" s="330"/>
      <c r="H28" s="331"/>
      <c r="I28" s="331"/>
      <c r="J28" s="331"/>
      <c r="K28" s="242">
        <f t="shared" si="0"/>
        <v>0</v>
      </c>
    </row>
    <row r="29" spans="1:11" ht="18" customHeight="1" thickBot="1">
      <c r="A29" s="252"/>
      <c r="B29" s="250"/>
      <c r="C29" s="250"/>
      <c r="D29" s="250"/>
      <c r="E29" s="250"/>
      <c r="F29" s="328"/>
      <c r="G29" s="330"/>
      <c r="H29" s="331"/>
      <c r="I29" s="331"/>
      <c r="J29" s="331"/>
      <c r="K29" s="242">
        <f t="shared" si="0"/>
        <v>0</v>
      </c>
    </row>
    <row r="30" spans="1:11" ht="18" customHeight="1" thickBot="1">
      <c r="A30" s="252"/>
      <c r="B30" s="250"/>
      <c r="C30" s="250"/>
      <c r="D30" s="250"/>
      <c r="E30" s="250"/>
      <c r="F30" s="328"/>
      <c r="G30" s="330"/>
      <c r="H30" s="331"/>
      <c r="I30" s="331"/>
      <c r="J30" s="331"/>
      <c r="K30" s="242">
        <f t="shared" si="0"/>
        <v>0</v>
      </c>
    </row>
    <row r="31" spans="1:11" ht="18" customHeight="1" thickBot="1">
      <c r="A31" s="252"/>
      <c r="B31" s="250"/>
      <c r="C31" s="250"/>
      <c r="D31" s="250"/>
      <c r="E31" s="250"/>
      <c r="F31" s="328"/>
      <c r="G31" s="330"/>
      <c r="H31" s="331"/>
      <c r="I31" s="331"/>
      <c r="J31" s="331"/>
      <c r="K31" s="242">
        <f t="shared" si="0"/>
        <v>0</v>
      </c>
    </row>
    <row r="32" spans="1:11" ht="18" customHeight="1" thickBot="1">
      <c r="A32" s="252"/>
      <c r="B32" s="250"/>
      <c r="C32" s="250"/>
      <c r="D32" s="250"/>
      <c r="E32" s="250"/>
      <c r="F32" s="328"/>
      <c r="G32" s="330"/>
      <c r="H32" s="242"/>
      <c r="I32" s="242"/>
      <c r="J32" s="242"/>
      <c r="K32" s="242">
        <f t="shared" si="0"/>
        <v>0</v>
      </c>
    </row>
    <row r="33" spans="1:11" ht="18" customHeight="1" thickBot="1">
      <c r="A33" s="252"/>
      <c r="B33" s="250"/>
      <c r="C33" s="250"/>
      <c r="D33" s="250"/>
      <c r="E33" s="250"/>
      <c r="F33" s="328"/>
      <c r="G33" s="330"/>
      <c r="H33" s="242"/>
      <c r="I33" s="242"/>
      <c r="J33" s="242"/>
      <c r="K33" s="242">
        <f t="shared" si="0"/>
        <v>0</v>
      </c>
    </row>
    <row r="34" spans="1:11" ht="18" customHeight="1" thickBot="1">
      <c r="A34" s="252"/>
      <c r="B34" s="250"/>
      <c r="C34" s="329"/>
      <c r="D34" s="250"/>
      <c r="E34" s="250"/>
      <c r="F34" s="328"/>
      <c r="G34" s="330"/>
      <c r="H34" s="331"/>
      <c r="I34" s="331"/>
      <c r="J34" s="331"/>
      <c r="K34" s="242">
        <f t="shared" si="0"/>
        <v>0</v>
      </c>
    </row>
    <row r="35" spans="1:11" ht="18" customHeight="1" thickBot="1">
      <c r="A35" s="252"/>
      <c r="B35" s="250"/>
      <c r="C35" s="250"/>
      <c r="D35" s="250"/>
      <c r="E35" s="250"/>
      <c r="F35" s="328"/>
      <c r="G35" s="330"/>
      <c r="H35" s="331"/>
      <c r="I35" s="331"/>
      <c r="J35" s="331"/>
      <c r="K35" s="242">
        <f t="shared" si="0"/>
        <v>0</v>
      </c>
    </row>
    <row r="36" spans="1:11" ht="18" customHeight="1" thickBot="1">
      <c r="A36" s="252"/>
      <c r="B36" s="250"/>
      <c r="C36" s="250"/>
      <c r="D36" s="250"/>
      <c r="E36" s="250"/>
      <c r="F36" s="328"/>
      <c r="G36" s="330"/>
      <c r="H36" s="331"/>
      <c r="I36" s="331"/>
      <c r="J36" s="331"/>
      <c r="K36" s="242">
        <f t="shared" si="0"/>
        <v>0</v>
      </c>
    </row>
    <row r="37" spans="1:11" ht="18" customHeight="1" thickBot="1">
      <c r="A37" s="252"/>
      <c r="B37" s="250"/>
      <c r="C37" s="250"/>
      <c r="D37" s="250"/>
      <c r="E37" s="250"/>
      <c r="F37" s="328"/>
      <c r="G37" s="330"/>
      <c r="H37" s="331"/>
      <c r="I37" s="331"/>
      <c r="J37" s="331"/>
      <c r="K37" s="242">
        <f t="shared" si="0"/>
        <v>0</v>
      </c>
    </row>
    <row r="38" spans="1:11" ht="18" customHeight="1" thickBot="1">
      <c r="A38" s="252"/>
      <c r="B38" s="250"/>
      <c r="C38" s="250"/>
      <c r="D38" s="250"/>
      <c r="E38" s="250"/>
      <c r="F38" s="339"/>
      <c r="G38" s="330"/>
      <c r="H38" s="331"/>
      <c r="I38" s="331"/>
      <c r="J38" s="331"/>
      <c r="K38" s="242">
        <f t="shared" si="0"/>
        <v>0</v>
      </c>
    </row>
    <row r="39" spans="1:11" ht="27.75" customHeight="1" thickBot="1">
      <c r="A39" s="54" t="s">
        <v>14</v>
      </c>
      <c r="F39" s="340">
        <f>SUM(F17:F38)</f>
        <v>0</v>
      </c>
      <c r="G39" s="332"/>
      <c r="H39" s="344">
        <f>SUM(H16:H38)</f>
        <v>0</v>
      </c>
      <c r="I39" s="344">
        <f>SUM(I16:I38)</f>
        <v>0</v>
      </c>
      <c r="J39" s="344">
        <f>SUM(J16:J38)</f>
        <v>0</v>
      </c>
      <c r="K39" s="344">
        <f>SUM(K16:K38)</f>
        <v>0</v>
      </c>
    </row>
    <row r="40" spans="1:11" ht="27" customHeight="1">
      <c r="A40" s="56" t="s">
        <v>434</v>
      </c>
      <c r="B40" s="54"/>
      <c r="F40" s="496"/>
      <c r="G40" s="496"/>
      <c r="H40" s="343"/>
      <c r="I40" s="343"/>
      <c r="J40" s="343"/>
      <c r="K40" s="343"/>
    </row>
    <row r="41" spans="6:11" ht="27.75" customHeight="1">
      <c r="F41" s="496"/>
      <c r="G41" s="496"/>
      <c r="H41" s="343"/>
      <c r="I41" s="343"/>
      <c r="J41" s="343"/>
      <c r="K41" s="343"/>
    </row>
    <row r="42" spans="2:11" ht="15">
      <c r="B42" s="53" t="s">
        <v>415</v>
      </c>
      <c r="G42" s="332"/>
      <c r="H42" s="334"/>
      <c r="I42" s="334"/>
      <c r="J42" s="334"/>
      <c r="K42" s="334"/>
    </row>
    <row r="43" spans="2:11" ht="15">
      <c r="B43" s="53" t="s">
        <v>416</v>
      </c>
      <c r="G43" s="332"/>
      <c r="H43" s="334"/>
      <c r="I43" s="334"/>
      <c r="J43" s="334"/>
      <c r="K43" s="334"/>
    </row>
    <row r="44" spans="2:11" ht="15">
      <c r="B44" s="53" t="s">
        <v>417</v>
      </c>
      <c r="G44" s="332"/>
      <c r="H44" s="334"/>
      <c r="I44" s="334"/>
      <c r="J44" s="334"/>
      <c r="K44" s="334"/>
    </row>
    <row r="45" spans="7:11" ht="15">
      <c r="G45" s="332"/>
      <c r="H45" s="334"/>
      <c r="I45" s="334"/>
      <c r="J45" s="334"/>
      <c r="K45" s="334"/>
    </row>
    <row r="46" spans="7:11" ht="15">
      <c r="G46" s="332"/>
      <c r="H46" s="334"/>
      <c r="I46" s="334"/>
      <c r="J46" s="334"/>
      <c r="K46" s="334"/>
    </row>
    <row r="47" spans="7:11" ht="15">
      <c r="G47" s="332"/>
      <c r="H47" s="332"/>
      <c r="I47" s="332"/>
      <c r="J47" s="332"/>
      <c r="K47" s="332"/>
    </row>
    <row r="48" spans="7:11" ht="15">
      <c r="G48" s="332"/>
      <c r="H48" s="332"/>
      <c r="I48" s="332"/>
      <c r="J48" s="332"/>
      <c r="K48" s="332"/>
    </row>
  </sheetData>
  <sheetProtection/>
  <mergeCells count="5">
    <mergeCell ref="F41:G41"/>
    <mergeCell ref="A1:K1"/>
    <mergeCell ref="A2:K2"/>
    <mergeCell ref="A3:K3"/>
    <mergeCell ref="F40:G40"/>
  </mergeCells>
  <printOptions/>
  <pageMargins left="0.88" right="0.5" top="0.25" bottom="0.25" header="0.25" footer="0.25"/>
  <pageSetup fitToHeight="1" fitToWidth="1" horizontalDpi="600" verticalDpi="600" orientation="portrait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7"/>
  <sheetViews>
    <sheetView zoomScale="80" zoomScaleNormal="80" zoomScalePageLayoutView="0" workbookViewId="0" topLeftCell="A1">
      <selection activeCell="E36" sqref="E36:G37"/>
    </sheetView>
  </sheetViews>
  <sheetFormatPr defaultColWidth="8.88671875" defaultRowHeight="15"/>
  <cols>
    <col min="1" max="1" width="29.88671875" style="53" customWidth="1"/>
    <col min="2" max="2" width="35.10546875" style="53" customWidth="1"/>
    <col min="3" max="3" width="15.5546875" style="53" customWidth="1"/>
    <col min="4" max="4" width="15.10546875" style="53" customWidth="1"/>
    <col min="5" max="5" width="15.6640625" style="53" customWidth="1"/>
    <col min="6" max="6" width="21.4453125" style="53" customWidth="1"/>
    <col min="7" max="16384" width="8.88671875" style="53" customWidth="1"/>
  </cols>
  <sheetData>
    <row r="1" spans="1:6" ht="18">
      <c r="A1" s="478" t="s">
        <v>3</v>
      </c>
      <c r="B1" s="478"/>
      <c r="C1" s="478"/>
      <c r="D1" s="478"/>
      <c r="E1" s="478"/>
      <c r="F1" s="478"/>
    </row>
    <row r="2" spans="1:6" ht="18">
      <c r="A2" s="478" t="str">
        <f>+'budget4542.a'!A2</f>
        <v>LOCAL HEALTH DEPARTMENT BUDGET PACKAGE</v>
      </c>
      <c r="B2" s="478"/>
      <c r="C2" s="478"/>
      <c r="D2" s="478"/>
      <c r="E2" s="478"/>
      <c r="F2" s="478"/>
    </row>
    <row r="3" spans="1:6" ht="18">
      <c r="A3" s="478" t="s">
        <v>198</v>
      </c>
      <c r="B3" s="478"/>
      <c r="C3" s="478"/>
      <c r="D3" s="478"/>
      <c r="E3" s="478"/>
      <c r="F3" s="478"/>
    </row>
    <row r="4" spans="4:6" ht="15.75">
      <c r="D4" s="81"/>
      <c r="E4" s="288"/>
      <c r="F4" s="57"/>
    </row>
    <row r="5" spans="1:6" ht="21" customHeight="1" thickBot="1">
      <c r="A5" s="65" t="str">
        <f>+'budget4542.a'!B6</f>
        <v>LOCAL HEALTH DEPT:  </v>
      </c>
      <c r="B5" s="118">
        <f>+'budget4542.a'!D6</f>
        <v>0</v>
      </c>
      <c r="C5" s="83"/>
      <c r="D5" s="81"/>
      <c r="E5" s="70" t="str">
        <f>+'budget4542.a'!G6</f>
        <v>ORIGINAL BUDG. (Y/N):     </v>
      </c>
      <c r="F5" s="74"/>
    </row>
    <row r="6" spans="1:6" ht="21" customHeight="1" thickBot="1">
      <c r="A6" s="65" t="str">
        <f>+'budget4542.a'!B10</f>
        <v>PROJECT TITLE:                           </v>
      </c>
      <c r="B6" s="118">
        <f>+'budget4542.a'!D10</f>
        <v>0</v>
      </c>
      <c r="C6" s="83"/>
      <c r="D6" s="81"/>
      <c r="E6" s="70" t="str">
        <f>+'budget4542.a'!G7</f>
        <v>MODIFICATION:                 #</v>
      </c>
      <c r="F6" s="74"/>
    </row>
    <row r="7" spans="1:6" ht="21" customHeight="1" thickBot="1">
      <c r="A7" s="65" t="str">
        <f>+'budget4542.a'!B11</f>
        <v>AWARD NUMBER:                          </v>
      </c>
      <c r="B7" s="118">
        <f>+'budget4542.a'!D11</f>
        <v>0</v>
      </c>
      <c r="C7" s="83"/>
      <c r="D7" s="81"/>
      <c r="E7" s="70" t="str">
        <f>+'budget4542.a'!G8</f>
        <v>SUPPLEMENT:                   #</v>
      </c>
      <c r="F7" s="74"/>
    </row>
    <row r="8" spans="1:6" ht="21" customHeight="1" thickBot="1">
      <c r="A8" s="65" t="str">
        <f>+'budget4542.a'!B15</f>
        <v>AWARD PERIOD:                            </v>
      </c>
      <c r="B8" s="118">
        <f>+'budget4542.a'!D15</f>
        <v>0</v>
      </c>
      <c r="C8" s="83"/>
      <c r="D8" s="81"/>
      <c r="E8" s="70" t="str">
        <f>+'budget4542.a'!G9</f>
        <v>REDUCTION:                       #</v>
      </c>
      <c r="F8" s="74"/>
    </row>
    <row r="9" spans="1:6" ht="21" customHeight="1">
      <c r="A9" s="81"/>
      <c r="B9" s="81"/>
      <c r="C9" s="81"/>
      <c r="D9" s="81"/>
      <c r="E9" s="70" t="str">
        <f>+'budget4542.a'!G5</f>
        <v>DATE SUBMITTED:     </v>
      </c>
      <c r="F9" s="74"/>
    </row>
    <row r="10" spans="1:6" ht="13.5" customHeight="1" thickBot="1">
      <c r="A10" s="82"/>
      <c r="B10" s="81"/>
      <c r="C10" s="81"/>
      <c r="D10" s="81"/>
      <c r="E10" s="82"/>
      <c r="F10" s="81"/>
    </row>
    <row r="11" spans="1:6" ht="23.25" customHeight="1" thickTop="1">
      <c r="A11" s="173"/>
      <c r="B11" s="179"/>
      <c r="C11" s="179"/>
      <c r="D11" s="179"/>
      <c r="E11" s="180" t="s">
        <v>4</v>
      </c>
      <c r="F11" s="174"/>
    </row>
    <row r="12" spans="1:7" ht="15.75">
      <c r="A12" s="175"/>
      <c r="B12" s="192"/>
      <c r="C12" s="181" t="s">
        <v>6</v>
      </c>
      <c r="D12" s="181" t="s">
        <v>5</v>
      </c>
      <c r="E12" s="181" t="s">
        <v>199</v>
      </c>
      <c r="F12" s="176" t="s">
        <v>5</v>
      </c>
      <c r="G12" s="54"/>
    </row>
    <row r="13" spans="1:7" ht="16.5" thickBot="1">
      <c r="A13" s="177" t="s">
        <v>200</v>
      </c>
      <c r="B13" s="182" t="s">
        <v>201</v>
      </c>
      <c r="C13" s="182" t="s">
        <v>7</v>
      </c>
      <c r="D13" s="182" t="s">
        <v>8</v>
      </c>
      <c r="E13" s="182" t="s">
        <v>202</v>
      </c>
      <c r="F13" s="178" t="s">
        <v>202</v>
      </c>
      <c r="G13" s="54"/>
    </row>
    <row r="14" spans="1:7" ht="17.25" thickBot="1" thickTop="1">
      <c r="A14" s="327"/>
      <c r="B14" s="399"/>
      <c r="C14" s="400"/>
      <c r="D14" s="399"/>
      <c r="E14" s="401"/>
      <c r="F14" s="401"/>
      <c r="G14" s="54"/>
    </row>
    <row r="15" spans="1:6" ht="15.75" thickBot="1">
      <c r="A15" s="252"/>
      <c r="B15" s="250"/>
      <c r="C15" s="250"/>
      <c r="D15" s="250"/>
      <c r="E15" s="253"/>
      <c r="F15" s="253"/>
    </row>
    <row r="16" spans="1:6" ht="15.75" thickBot="1">
      <c r="A16" s="252"/>
      <c r="B16" s="250"/>
      <c r="C16" s="250"/>
      <c r="D16" s="250"/>
      <c r="E16" s="253"/>
      <c r="F16" s="253"/>
    </row>
    <row r="17" spans="1:6" ht="15.75" thickBot="1">
      <c r="A17" s="252"/>
      <c r="B17" s="250"/>
      <c r="C17" s="250"/>
      <c r="D17" s="250"/>
      <c r="E17" s="253"/>
      <c r="F17" s="253"/>
    </row>
    <row r="18" spans="1:6" ht="15.75" thickBot="1">
      <c r="A18" s="252"/>
      <c r="B18" s="250"/>
      <c r="C18" s="250"/>
      <c r="D18" s="250"/>
      <c r="E18" s="253"/>
      <c r="F18" s="253"/>
    </row>
    <row r="19" spans="1:6" ht="15.75" thickBot="1">
      <c r="A19" s="252"/>
      <c r="B19" s="250"/>
      <c r="C19" s="250"/>
      <c r="D19" s="250"/>
      <c r="E19" s="253"/>
      <c r="F19" s="253"/>
    </row>
    <row r="20" spans="1:6" ht="15.75" thickBot="1">
      <c r="A20" s="252"/>
      <c r="B20" s="250"/>
      <c r="C20" s="250"/>
      <c r="D20" s="250"/>
      <c r="E20" s="253"/>
      <c r="F20" s="253"/>
    </row>
    <row r="21" spans="1:6" ht="15.75" thickBot="1">
      <c r="A21" s="252"/>
      <c r="B21" s="250"/>
      <c r="C21" s="250"/>
      <c r="D21" s="250"/>
      <c r="E21" s="253"/>
      <c r="F21" s="253"/>
    </row>
    <row r="22" spans="1:6" ht="15.75" thickBot="1">
      <c r="A22" s="252"/>
      <c r="B22" s="250"/>
      <c r="C22" s="250"/>
      <c r="D22" s="250"/>
      <c r="E22" s="253"/>
      <c r="F22" s="253"/>
    </row>
    <row r="23" spans="1:6" ht="15.75" thickBot="1">
      <c r="A23" s="252"/>
      <c r="B23" s="250"/>
      <c r="C23" s="250"/>
      <c r="D23" s="250"/>
      <c r="E23" s="253"/>
      <c r="F23" s="253"/>
    </row>
    <row r="24" spans="1:6" ht="15.75" thickBot="1">
      <c r="A24" s="252"/>
      <c r="B24" s="250"/>
      <c r="C24" s="250"/>
      <c r="D24" s="250"/>
      <c r="E24" s="253"/>
      <c r="F24" s="253"/>
    </row>
    <row r="25" spans="1:6" ht="15.75" thickBot="1">
      <c r="A25" s="252"/>
      <c r="B25" s="250"/>
      <c r="C25" s="250"/>
      <c r="D25" s="250"/>
      <c r="E25" s="253"/>
      <c r="F25" s="253"/>
    </row>
    <row r="26" spans="1:6" ht="15.75" thickBot="1">
      <c r="A26" s="252"/>
      <c r="B26" s="250"/>
      <c r="C26" s="250"/>
      <c r="D26" s="250"/>
      <c r="E26" s="253"/>
      <c r="F26" s="253"/>
    </row>
    <row r="27" spans="1:6" ht="15.75" thickBot="1">
      <c r="A27" s="252"/>
      <c r="B27" s="250"/>
      <c r="C27" s="250"/>
      <c r="D27" s="250"/>
      <c r="E27" s="253"/>
      <c r="F27" s="253"/>
    </row>
    <row r="28" spans="1:6" ht="15.75" thickBot="1">
      <c r="A28" s="252"/>
      <c r="B28" s="250"/>
      <c r="C28" s="250"/>
      <c r="D28" s="250"/>
      <c r="E28" s="253"/>
      <c r="F28" s="253"/>
    </row>
    <row r="29" spans="1:6" ht="15.75" thickBot="1">
      <c r="A29" s="252"/>
      <c r="B29" s="250"/>
      <c r="C29" s="250"/>
      <c r="D29" s="250"/>
      <c r="E29" s="253"/>
      <c r="F29" s="253"/>
    </row>
    <row r="30" spans="1:6" ht="15.75" thickBot="1">
      <c r="A30" s="252"/>
      <c r="B30" s="250"/>
      <c r="C30" s="250"/>
      <c r="D30" s="250"/>
      <c r="E30" s="253"/>
      <c r="F30" s="253"/>
    </row>
    <row r="31" spans="1:6" ht="15.75" thickBot="1">
      <c r="A31" s="252"/>
      <c r="B31" s="250"/>
      <c r="C31" s="250"/>
      <c r="D31" s="250"/>
      <c r="E31" s="253"/>
      <c r="F31" s="253"/>
    </row>
    <row r="32" spans="1:6" ht="15.75" thickBot="1">
      <c r="A32" s="252"/>
      <c r="B32" s="250"/>
      <c r="C32" s="250"/>
      <c r="D32" s="250"/>
      <c r="E32" s="253"/>
      <c r="F32" s="253"/>
    </row>
    <row r="33" spans="1:6" ht="15.75" thickBot="1">
      <c r="A33" s="252"/>
      <c r="B33" s="250"/>
      <c r="C33" s="250"/>
      <c r="D33" s="250"/>
      <c r="E33" s="253"/>
      <c r="F33" s="253"/>
    </row>
    <row r="34" spans="5:6" ht="30" customHeight="1" thickBot="1">
      <c r="E34" s="225">
        <f>SUM(E14:E33)</f>
        <v>0</v>
      </c>
      <c r="F34" s="226">
        <f>SUM(F14:F33)</f>
        <v>0</v>
      </c>
    </row>
    <row r="35" ht="24.75" customHeight="1">
      <c r="A35" s="54" t="s">
        <v>256</v>
      </c>
    </row>
    <row r="36" spans="1:6" ht="20.25" customHeight="1">
      <c r="A36" s="56" t="s">
        <v>433</v>
      </c>
      <c r="E36" s="365"/>
      <c r="F36" s="368"/>
    </row>
    <row r="37" spans="5:6" ht="24" customHeight="1">
      <c r="E37" s="367"/>
      <c r="F37" s="368"/>
    </row>
  </sheetData>
  <sheetProtection/>
  <mergeCells count="3">
    <mergeCell ref="A1:F1"/>
    <mergeCell ref="A2:F2"/>
    <mergeCell ref="A3:F3"/>
  </mergeCells>
  <printOptions/>
  <pageMargins left="0.88" right="0.5" top="0.25" bottom="0.25" header="0.25" footer="0.25"/>
  <pageSetup fitToHeight="1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51"/>
  <sheetViews>
    <sheetView zoomScale="80" zoomScaleNormal="80" zoomScalePageLayoutView="0" workbookViewId="0" topLeftCell="A28">
      <selection activeCell="E51" sqref="E51"/>
    </sheetView>
  </sheetViews>
  <sheetFormatPr defaultColWidth="8.88671875" defaultRowHeight="15"/>
  <cols>
    <col min="1" max="1" width="32.88671875" style="53" customWidth="1"/>
    <col min="2" max="2" width="39.10546875" style="53" customWidth="1"/>
    <col min="3" max="4" width="8.88671875" style="53" customWidth="1"/>
    <col min="5" max="5" width="12.88671875" style="53" customWidth="1"/>
    <col min="6" max="6" width="15.3359375" style="53" customWidth="1"/>
    <col min="7" max="16384" width="8.88671875" style="53" customWidth="1"/>
  </cols>
  <sheetData>
    <row r="1" spans="1:6" ht="18">
      <c r="A1" s="499" t="s">
        <v>3</v>
      </c>
      <c r="B1" s="499"/>
      <c r="C1" s="499"/>
      <c r="D1" s="499"/>
      <c r="E1" s="499"/>
      <c r="F1" s="499"/>
    </row>
    <row r="2" spans="1:6" ht="18">
      <c r="A2" s="499" t="str">
        <f>+'budget4542.a'!A2</f>
        <v>LOCAL HEALTH DEPARTMENT BUDGET PACKAGE</v>
      </c>
      <c r="B2" s="499"/>
      <c r="C2" s="499"/>
      <c r="D2" s="499"/>
      <c r="E2" s="499"/>
      <c r="F2" s="499"/>
    </row>
    <row r="3" spans="1:6" ht="18">
      <c r="A3" s="499" t="s">
        <v>203</v>
      </c>
      <c r="B3" s="499"/>
      <c r="C3" s="499"/>
      <c r="D3" s="499"/>
      <c r="E3" s="499"/>
      <c r="F3" s="499"/>
    </row>
    <row r="5" spans="5:6" ht="15.75">
      <c r="E5" s="288"/>
      <c r="F5" s="57"/>
    </row>
    <row r="7" spans="1:6" ht="21" customHeight="1" thickBot="1">
      <c r="A7" s="100" t="str">
        <f>+'budget4542.a'!B6</f>
        <v>LOCAL HEALTH DEPT:  </v>
      </c>
      <c r="B7" s="262">
        <f>+'budget4542.a'!D6</f>
        <v>0</v>
      </c>
      <c r="C7" s="82"/>
      <c r="D7" s="72" t="str">
        <f>+'budget4542.a'!G6</f>
        <v>ORIGINAL BUDG. (Y/N):     </v>
      </c>
      <c r="E7" s="74"/>
      <c r="F7" s="74"/>
    </row>
    <row r="8" spans="1:6" ht="21" customHeight="1" thickBot="1">
      <c r="A8" s="100" t="str">
        <f>+'budget4542.a'!B10</f>
        <v>PROJECT TITLE:                           </v>
      </c>
      <c r="B8" s="263">
        <f>+'budget4542.a'!D10</f>
        <v>0</v>
      </c>
      <c r="C8" s="82"/>
      <c r="D8" s="72" t="str">
        <f>+'budget4542.a'!G7</f>
        <v>MODIFICATION:                 #</v>
      </c>
      <c r="E8" s="74"/>
      <c r="F8" s="74"/>
    </row>
    <row r="9" spans="1:6" ht="21" customHeight="1" thickBot="1">
      <c r="A9" s="100" t="str">
        <f>+'budget4542.a'!B11</f>
        <v>AWARD NUMBER:                          </v>
      </c>
      <c r="B9" s="263">
        <f>+'budget4542.a'!D11</f>
        <v>0</v>
      </c>
      <c r="C9" s="82"/>
      <c r="D9" s="72" t="str">
        <f>+'budget4542.a'!G8</f>
        <v>SUPPLEMENT:                   #</v>
      </c>
      <c r="E9" s="74"/>
      <c r="F9" s="74"/>
    </row>
    <row r="10" spans="1:6" ht="21" customHeight="1" thickBot="1">
      <c r="A10" s="100" t="str">
        <f>+'budget4542.a'!B15</f>
        <v>AWARD PERIOD:                            </v>
      </c>
      <c r="B10" s="263">
        <f>+'budget4542.a'!D15</f>
        <v>0</v>
      </c>
      <c r="C10" s="82"/>
      <c r="D10" s="72" t="str">
        <f>+'budget4542.a'!G9</f>
        <v>REDUCTION:                       #</v>
      </c>
      <c r="E10" s="74"/>
      <c r="F10" s="74"/>
    </row>
    <row r="11" spans="1:6" ht="21" customHeight="1">
      <c r="A11" s="82"/>
      <c r="B11" s="82"/>
      <c r="C11" s="82"/>
      <c r="D11" s="70" t="str">
        <f>+'budget4542.a'!G5</f>
        <v>DATE SUBMITTED:     </v>
      </c>
      <c r="E11" s="74"/>
      <c r="F11" s="74"/>
    </row>
    <row r="12" spans="1:6" ht="21" customHeight="1" thickBot="1">
      <c r="A12" s="82"/>
      <c r="B12" s="82"/>
      <c r="C12" s="81"/>
      <c r="D12" s="82"/>
      <c r="E12" s="81"/>
      <c r="F12" s="81"/>
    </row>
    <row r="13" spans="1:6" ht="16.5" thickTop="1">
      <c r="A13" s="203"/>
      <c r="B13" s="204"/>
      <c r="C13" s="205"/>
      <c r="D13" s="205"/>
      <c r="E13" s="206" t="s">
        <v>4</v>
      </c>
      <c r="F13" s="207"/>
    </row>
    <row r="14" spans="1:6" ht="15.75">
      <c r="A14" s="502" t="s">
        <v>309</v>
      </c>
      <c r="B14" s="503"/>
      <c r="C14" s="503"/>
      <c r="D14" s="501"/>
      <c r="E14" s="102" t="s">
        <v>199</v>
      </c>
      <c r="F14" s="208" t="s">
        <v>5</v>
      </c>
    </row>
    <row r="15" spans="1:6" ht="16.5" thickBot="1">
      <c r="A15" s="505"/>
      <c r="B15" s="506"/>
      <c r="C15" s="506"/>
      <c r="D15" s="507"/>
      <c r="E15" s="209" t="s">
        <v>202</v>
      </c>
      <c r="F15" s="210" t="s">
        <v>202</v>
      </c>
    </row>
    <row r="16" spans="1:6" ht="17.25" thickBot="1" thickTop="1">
      <c r="A16" s="211" t="s">
        <v>310</v>
      </c>
      <c r="B16" s="212"/>
      <c r="C16" s="213"/>
      <c r="D16" s="213"/>
      <c r="E16" s="255"/>
      <c r="F16" s="256">
        <f>E16</f>
        <v>0</v>
      </c>
    </row>
    <row r="17" spans="1:2" ht="15.75">
      <c r="A17" s="101"/>
      <c r="B17" s="101"/>
    </row>
    <row r="18" spans="1:2" ht="16.5" thickBot="1">
      <c r="A18" s="103" t="s">
        <v>236</v>
      </c>
      <c r="B18" s="101"/>
    </row>
    <row r="19" spans="1:6" ht="16.5" thickTop="1">
      <c r="A19" s="173"/>
      <c r="B19" s="193"/>
      <c r="C19" s="202"/>
      <c r="D19" s="194"/>
      <c r="E19" s="195" t="s">
        <v>4</v>
      </c>
      <c r="F19" s="196"/>
    </row>
    <row r="20" spans="1:6" ht="15.75">
      <c r="A20" s="200"/>
      <c r="B20" s="201"/>
      <c r="C20" s="500" t="s">
        <v>204</v>
      </c>
      <c r="D20" s="501"/>
      <c r="E20" s="102" t="s">
        <v>199</v>
      </c>
      <c r="F20" s="197" t="s">
        <v>5</v>
      </c>
    </row>
    <row r="21" spans="1:6" ht="16.5" thickBot="1">
      <c r="A21" s="504" t="s">
        <v>2</v>
      </c>
      <c r="B21" s="498"/>
      <c r="C21" s="497" t="s">
        <v>205</v>
      </c>
      <c r="D21" s="498"/>
      <c r="E21" s="198" t="s">
        <v>202</v>
      </c>
      <c r="F21" s="199" t="s">
        <v>202</v>
      </c>
    </row>
    <row r="22" spans="1:6" ht="16.5" thickBot="1" thickTop="1">
      <c r="A22" s="512"/>
      <c r="B22" s="513"/>
      <c r="C22" s="510"/>
      <c r="D22" s="511"/>
      <c r="E22" s="256"/>
      <c r="F22" s="256"/>
    </row>
    <row r="23" spans="1:6" ht="15.75" thickBot="1">
      <c r="A23" s="514"/>
      <c r="B23" s="515"/>
      <c r="C23" s="508"/>
      <c r="D23" s="509"/>
      <c r="E23" s="256"/>
      <c r="F23" s="256"/>
    </row>
    <row r="24" spans="1:6" ht="15.75" thickBot="1">
      <c r="A24" s="514"/>
      <c r="B24" s="515"/>
      <c r="C24" s="508"/>
      <c r="D24" s="509"/>
      <c r="E24" s="256"/>
      <c r="F24" s="256"/>
    </row>
    <row r="25" spans="1:6" ht="15.75" thickBot="1">
      <c r="A25" s="514"/>
      <c r="B25" s="515"/>
      <c r="C25" s="508"/>
      <c r="D25" s="509"/>
      <c r="E25" s="256"/>
      <c r="F25" s="256"/>
    </row>
    <row r="26" spans="1:6" ht="15.75" thickBot="1">
      <c r="A26" s="514"/>
      <c r="B26" s="515"/>
      <c r="C26" s="508"/>
      <c r="D26" s="509"/>
      <c r="E26" s="256"/>
      <c r="F26" s="256"/>
    </row>
    <row r="27" spans="1:6" ht="15.75" thickBot="1">
      <c r="A27" s="514"/>
      <c r="B27" s="515"/>
      <c r="C27" s="508"/>
      <c r="D27" s="509"/>
      <c r="E27" s="256"/>
      <c r="F27" s="256"/>
    </row>
    <row r="28" spans="1:6" ht="15.75" thickBot="1">
      <c r="A28" s="514"/>
      <c r="B28" s="515"/>
      <c r="C28" s="508"/>
      <c r="D28" s="509"/>
      <c r="E28" s="256"/>
      <c r="F28" s="256"/>
    </row>
    <row r="29" spans="1:6" ht="15.75" thickBot="1">
      <c r="A29" s="514"/>
      <c r="B29" s="515"/>
      <c r="C29" s="508"/>
      <c r="D29" s="509"/>
      <c r="E29" s="256"/>
      <c r="F29" s="256"/>
    </row>
    <row r="30" spans="1:6" ht="15.75" thickBot="1">
      <c r="A30" s="514"/>
      <c r="B30" s="515"/>
      <c r="C30" s="508"/>
      <c r="D30" s="509"/>
      <c r="E30" s="256"/>
      <c r="F30" s="256"/>
    </row>
    <row r="31" spans="1:6" ht="15.75" thickBot="1">
      <c r="A31" s="514"/>
      <c r="B31" s="515"/>
      <c r="C31" s="508"/>
      <c r="D31" s="509"/>
      <c r="E31" s="256"/>
      <c r="F31" s="256"/>
    </row>
    <row r="32" spans="1:6" ht="15.75" thickBot="1">
      <c r="A32" s="514"/>
      <c r="B32" s="515"/>
      <c r="C32" s="508"/>
      <c r="D32" s="509"/>
      <c r="E32" s="256"/>
      <c r="F32" s="256"/>
    </row>
    <row r="33" spans="1:6" ht="15.75" thickBot="1">
      <c r="A33" s="514"/>
      <c r="B33" s="515"/>
      <c r="C33" s="508"/>
      <c r="D33" s="509"/>
      <c r="E33" s="256"/>
      <c r="F33" s="256"/>
    </row>
    <row r="34" spans="1:6" ht="15.75" thickBot="1">
      <c r="A34" s="514"/>
      <c r="B34" s="515"/>
      <c r="C34" s="508"/>
      <c r="D34" s="509"/>
      <c r="E34" s="256"/>
      <c r="F34" s="256"/>
    </row>
    <row r="35" spans="1:6" ht="15.75" thickBot="1">
      <c r="A35" s="514"/>
      <c r="B35" s="515"/>
      <c r="C35" s="508"/>
      <c r="D35" s="509"/>
      <c r="E35" s="256"/>
      <c r="F35" s="256"/>
    </row>
    <row r="36" spans="1:6" ht="15.75" thickBot="1">
      <c r="A36" s="514"/>
      <c r="B36" s="515"/>
      <c r="C36" s="508"/>
      <c r="D36" s="509"/>
      <c r="E36" s="256"/>
      <c r="F36" s="256"/>
    </row>
    <row r="37" spans="1:6" ht="15.75" thickBot="1">
      <c r="A37" s="514"/>
      <c r="B37" s="515"/>
      <c r="C37" s="508"/>
      <c r="D37" s="509"/>
      <c r="E37" s="256"/>
      <c r="F37" s="256"/>
    </row>
    <row r="38" spans="1:6" ht="15.75" thickBot="1">
      <c r="A38" s="514"/>
      <c r="B38" s="515"/>
      <c r="C38" s="508"/>
      <c r="D38" s="509"/>
      <c r="E38" s="256"/>
      <c r="F38" s="256"/>
    </row>
    <row r="39" spans="1:6" ht="15.75" thickBot="1">
      <c r="A39" s="514"/>
      <c r="B39" s="515"/>
      <c r="C39" s="508"/>
      <c r="D39" s="509"/>
      <c r="E39" s="256"/>
      <c r="F39" s="256"/>
    </row>
    <row r="40" spans="1:6" ht="15.75" thickBot="1">
      <c r="A40" s="514"/>
      <c r="B40" s="515"/>
      <c r="C40" s="508"/>
      <c r="D40" s="509"/>
      <c r="E40" s="256"/>
      <c r="F40" s="256"/>
    </row>
    <row r="41" spans="1:6" ht="15.75" thickBot="1">
      <c r="A41" s="514"/>
      <c r="B41" s="515"/>
      <c r="C41" s="508"/>
      <c r="D41" s="509"/>
      <c r="E41" s="256"/>
      <c r="F41" s="256"/>
    </row>
    <row r="42" spans="1:6" ht="15.75" thickBot="1">
      <c r="A42" s="514"/>
      <c r="B42" s="515"/>
      <c r="C42" s="508"/>
      <c r="D42" s="509"/>
      <c r="E42" s="256"/>
      <c r="F42" s="256"/>
    </row>
    <row r="43" spans="1:6" ht="15.75" thickBot="1">
      <c r="A43" s="514"/>
      <c r="B43" s="515"/>
      <c r="C43" s="508"/>
      <c r="D43" s="509"/>
      <c r="E43" s="256"/>
      <c r="F43" s="256"/>
    </row>
    <row r="44" spans="1:6" ht="15.75" thickBot="1">
      <c r="A44" s="514"/>
      <c r="B44" s="515"/>
      <c r="C44" s="508"/>
      <c r="D44" s="509"/>
      <c r="E44" s="256"/>
      <c r="F44" s="256"/>
    </row>
    <row r="45" spans="1:6" ht="15.75" thickBot="1">
      <c r="A45" s="514"/>
      <c r="B45" s="515"/>
      <c r="C45" s="508"/>
      <c r="D45" s="509"/>
      <c r="E45" s="256"/>
      <c r="F45" s="256"/>
    </row>
    <row r="46" spans="1:6" ht="15.75" thickBot="1">
      <c r="A46" s="514"/>
      <c r="B46" s="515"/>
      <c r="C46" s="508"/>
      <c r="D46" s="509"/>
      <c r="E46" s="256"/>
      <c r="F46" s="256"/>
    </row>
    <row r="47" spans="1:6" ht="15.75" thickBot="1">
      <c r="A47" s="514"/>
      <c r="B47" s="515"/>
      <c r="C47" s="508"/>
      <c r="D47" s="509"/>
      <c r="E47" s="256"/>
      <c r="F47" s="256"/>
    </row>
    <row r="48" spans="1:6" ht="24" customHeight="1" thickBot="1">
      <c r="A48" s="101" t="s">
        <v>237</v>
      </c>
      <c r="B48" s="101"/>
      <c r="C48" s="104"/>
      <c r="D48" s="104"/>
      <c r="E48" s="227">
        <f>SUM(E16,E22:E47)</f>
        <v>0</v>
      </c>
      <c r="F48" s="227">
        <f>SUM(F16,F22:F47)</f>
        <v>0</v>
      </c>
    </row>
    <row r="49" spans="1:2" ht="24.75" customHeight="1">
      <c r="A49" s="101" t="s">
        <v>278</v>
      </c>
      <c r="B49" s="101"/>
    </row>
    <row r="50" spans="1:6" ht="15.75" customHeight="1">
      <c r="A50" s="101" t="s">
        <v>279</v>
      </c>
      <c r="B50" s="101"/>
      <c r="E50" s="365"/>
      <c r="F50" s="368"/>
    </row>
    <row r="51" spans="1:6" ht="15.75" customHeight="1">
      <c r="A51" s="105" t="s">
        <v>432</v>
      </c>
      <c r="B51" s="105"/>
      <c r="E51" s="367"/>
      <c r="F51" s="368"/>
    </row>
  </sheetData>
  <sheetProtection/>
  <mergeCells count="60">
    <mergeCell ref="A38:B38"/>
    <mergeCell ref="A32:B32"/>
    <mergeCell ref="A37:B37"/>
    <mergeCell ref="A45:B45"/>
    <mergeCell ref="A46:B46"/>
    <mergeCell ref="A47:B47"/>
    <mergeCell ref="A41:B41"/>
    <mergeCell ref="A42:B42"/>
    <mergeCell ref="A43:B43"/>
    <mergeCell ref="A44:B44"/>
    <mergeCell ref="A28:B2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  <mergeCell ref="C40:D40"/>
    <mergeCell ref="C41:D41"/>
    <mergeCell ref="C42:D42"/>
    <mergeCell ref="C43:D43"/>
    <mergeCell ref="C46:D46"/>
    <mergeCell ref="C47:D47"/>
    <mergeCell ref="C30:D30"/>
    <mergeCell ref="C31:D31"/>
    <mergeCell ref="C44:D44"/>
    <mergeCell ref="C45:D45"/>
    <mergeCell ref="C34:D34"/>
    <mergeCell ref="C35:D35"/>
    <mergeCell ref="C36:D36"/>
    <mergeCell ref="C37:D37"/>
    <mergeCell ref="C38:D38"/>
    <mergeCell ref="C39:D39"/>
    <mergeCell ref="C32:D32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21:D21"/>
    <mergeCell ref="A1:F1"/>
    <mergeCell ref="A2:F2"/>
    <mergeCell ref="A3:F3"/>
    <mergeCell ref="C20:D20"/>
    <mergeCell ref="A14:D14"/>
    <mergeCell ref="A21:B21"/>
    <mergeCell ref="A15:D15"/>
  </mergeCells>
  <printOptions/>
  <pageMargins left="0.88" right="0.5" top="0.25" bottom="0.25" header="0.25" footer="0.2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a wilkerson</dc:creator>
  <cp:keywords/>
  <dc:description/>
  <cp:lastModifiedBy>Opeyemi Afolayan</cp:lastModifiedBy>
  <cp:lastPrinted>2015-12-07T19:29:47Z</cp:lastPrinted>
  <dcterms:created xsi:type="dcterms:W3CDTF">2000-04-14T11:28:16Z</dcterms:created>
  <dcterms:modified xsi:type="dcterms:W3CDTF">2017-08-31T20:21:27Z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XU3ZTANQY7VJ-84-1288</vt:lpwstr>
  </property>
  <property fmtid="{D5CDD505-2E9C-101B-9397-08002B2CF9AE}" pid="3" name="_dlc_DocIdItemGuid">
    <vt:lpwstr>f9456908-d429-4eb9-9727-1883074b48e5</vt:lpwstr>
  </property>
  <property fmtid="{D5CDD505-2E9C-101B-9397-08002B2CF9AE}" pid="4" name="_dlc_DocIdUrl">
    <vt:lpwstr>http://ad-dev-spwfe1:8748/_layouts/DocIdRedir.aspx?ID=XU3ZTANQY7VJ-84-1288, XU3ZTANQY7VJ-84-1288</vt:lpwstr>
  </property>
  <property fmtid="{D5CDD505-2E9C-101B-9397-08002B2CF9AE}" pid="5" name="display_urn:schemas-microsoft-com:office:office#Editor">
    <vt:lpwstr>Yusuf Kazi</vt:lpwstr>
  </property>
  <property fmtid="{D5CDD505-2E9C-101B-9397-08002B2CF9AE}" pid="6" name="xd_Signature">
    <vt:lpwstr/>
  </property>
  <property fmtid="{D5CDD505-2E9C-101B-9397-08002B2CF9AE}" pid="7" name="Order">
    <vt:lpwstr>800.000000000000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display_urn:schemas-microsoft-com:office:office#Author">
    <vt:lpwstr>Yusuf Kazi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